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Moosa  Sutan\Downloads\"/>
    </mc:Choice>
  </mc:AlternateContent>
  <bookViews>
    <workbookView xWindow="0" yWindow="0" windowWidth="20460" windowHeight="76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5" i="1" l="1"/>
  <c r="A119" i="1"/>
  <c r="A113" i="1"/>
  <c r="A112" i="1"/>
  <c r="A111" i="1"/>
  <c r="A107" i="1"/>
  <c r="A108" i="1" s="1"/>
  <c r="H125" i="1"/>
  <c r="E125" i="1"/>
  <c r="H124" i="1"/>
  <c r="E124" i="1"/>
  <c r="H123" i="1"/>
  <c r="E123" i="1"/>
  <c r="H122" i="1"/>
  <c r="E122" i="1"/>
  <c r="H121" i="1"/>
  <c r="E121" i="1"/>
  <c r="H120" i="1"/>
  <c r="E120" i="1"/>
  <c r="H119" i="1"/>
  <c r="E119" i="1"/>
  <c r="H116" i="1"/>
  <c r="E116" i="1"/>
  <c r="H115" i="1"/>
  <c r="E115" i="1"/>
  <c r="H114" i="1"/>
  <c r="E114" i="1"/>
  <c r="H113" i="1"/>
  <c r="E113" i="1"/>
  <c r="H112" i="1"/>
  <c r="E112" i="1"/>
  <c r="H111" i="1"/>
  <c r="E111" i="1"/>
  <c r="H108" i="1"/>
  <c r="E108" i="1"/>
  <c r="H107" i="1"/>
  <c r="E107" i="1"/>
  <c r="J127" i="1"/>
  <c r="J82" i="1"/>
  <c r="J71" i="1"/>
  <c r="J64" i="1"/>
  <c r="J25" i="1"/>
  <c r="J8" i="1"/>
  <c r="A77" i="1"/>
  <c r="A78" i="1"/>
  <c r="H80" i="1"/>
  <c r="E80" i="1"/>
  <c r="H79" i="1"/>
  <c r="E79" i="1"/>
  <c r="H76" i="1"/>
  <c r="E76" i="1"/>
  <c r="H75" i="1"/>
  <c r="E75" i="1"/>
  <c r="H74" i="1"/>
  <c r="E74" i="1"/>
  <c r="H73" i="1"/>
  <c r="E73" i="1"/>
  <c r="H69" i="1"/>
  <c r="E69" i="1"/>
  <c r="C68" i="1"/>
  <c r="H68" i="1" s="1"/>
  <c r="H67" i="1"/>
  <c r="E67" i="1"/>
  <c r="H66" i="1"/>
  <c r="E66" i="1"/>
  <c r="H65" i="1"/>
  <c r="E65" i="1"/>
  <c r="H62" i="1"/>
  <c r="E62" i="1"/>
  <c r="H61" i="1"/>
  <c r="E61" i="1"/>
  <c r="H60" i="1"/>
  <c r="E60" i="1"/>
  <c r="H57" i="1"/>
  <c r="E57" i="1"/>
  <c r="H54" i="1"/>
  <c r="E54" i="1"/>
  <c r="C54" i="1"/>
  <c r="H51" i="1"/>
  <c r="E51" i="1"/>
  <c r="H50" i="1"/>
  <c r="E50" i="1"/>
  <c r="H47" i="1"/>
  <c r="E47" i="1"/>
  <c r="H46" i="1"/>
  <c r="E46" i="1"/>
  <c r="H45" i="1"/>
  <c r="E45" i="1"/>
  <c r="H44" i="1"/>
  <c r="E44" i="1"/>
  <c r="H43" i="1"/>
  <c r="E43" i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29" i="1"/>
  <c r="H29" i="1" s="1"/>
  <c r="E28" i="1"/>
  <c r="H28" i="1" s="1"/>
  <c r="E27" i="1"/>
  <c r="H27" i="1" s="1"/>
  <c r="E40" i="1"/>
  <c r="H40" i="1" s="1"/>
  <c r="E39" i="1"/>
  <c r="H39" i="1" s="1"/>
  <c r="E22" i="1"/>
  <c r="H22" i="1" s="1"/>
  <c r="E21" i="1"/>
  <c r="H21" i="1" s="1"/>
  <c r="A15" i="1"/>
  <c r="E18" i="1"/>
  <c r="H18" i="1" s="1"/>
  <c r="E17" i="1"/>
  <c r="H17" i="1" s="1"/>
  <c r="E16" i="1"/>
  <c r="H16" i="1" s="1"/>
  <c r="E13" i="1"/>
  <c r="H13" i="1" s="1"/>
  <c r="E12" i="1"/>
  <c r="H12" i="1" s="1"/>
  <c r="E11" i="1"/>
  <c r="H11" i="1" s="1"/>
  <c r="E10" i="1"/>
  <c r="H10" i="1" s="1"/>
  <c r="A120" i="1" l="1"/>
  <c r="A114" i="1"/>
  <c r="A116" i="1" s="1"/>
  <c r="A115" i="1"/>
  <c r="J20" i="1"/>
  <c r="J42" i="1"/>
  <c r="E68" i="1"/>
  <c r="A121" i="1" l="1"/>
  <c r="A123" i="1" l="1"/>
  <c r="A122" i="1"/>
  <c r="A124" i="1" l="1"/>
  <c r="A125" i="1" s="1"/>
  <c r="E216" i="1" l="1"/>
  <c r="E215" i="1"/>
  <c r="E214" i="1"/>
  <c r="E213" i="1"/>
  <c r="E212" i="1"/>
  <c r="E211" i="1"/>
  <c r="E210" i="1"/>
  <c r="E209" i="1"/>
  <c r="E208" i="1"/>
  <c r="E207" i="1"/>
  <c r="E206" i="1"/>
  <c r="E203" i="1"/>
  <c r="E202" i="1"/>
  <c r="E201" i="1"/>
  <c r="E197" i="1"/>
  <c r="E196" i="1"/>
  <c r="E193" i="1"/>
  <c r="E192" i="1"/>
  <c r="E185" i="1"/>
  <c r="E186" i="1"/>
  <c r="E187" i="1"/>
  <c r="E188" i="1"/>
  <c r="E184" i="1"/>
  <c r="E181" i="1"/>
  <c r="E180" i="1"/>
  <c r="E177" i="1"/>
  <c r="E176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03" i="1"/>
  <c r="E102" i="1"/>
  <c r="E99" i="1"/>
  <c r="E98" i="1"/>
  <c r="E97" i="1"/>
  <c r="E96" i="1"/>
  <c r="E95" i="1"/>
  <c r="E92" i="1"/>
  <c r="E91" i="1"/>
  <c r="E88" i="1"/>
  <c r="E87" i="1"/>
  <c r="H216" i="1"/>
  <c r="H215" i="1"/>
  <c r="H214" i="1"/>
  <c r="H213" i="1"/>
  <c r="H212" i="1"/>
  <c r="H211" i="1"/>
  <c r="H210" i="1"/>
  <c r="H209" i="1"/>
  <c r="H208" i="1"/>
  <c r="H207" i="1"/>
  <c r="H206" i="1"/>
  <c r="H203" i="1"/>
  <c r="H202" i="1"/>
  <c r="H201" i="1"/>
  <c r="H197" i="1"/>
  <c r="H196" i="1"/>
  <c r="H193" i="1"/>
  <c r="H192" i="1"/>
  <c r="H188" i="1"/>
  <c r="H187" i="1"/>
  <c r="H186" i="1"/>
  <c r="H185" i="1"/>
  <c r="H184" i="1"/>
  <c r="H181" i="1"/>
  <c r="H180" i="1"/>
  <c r="H177" i="1"/>
  <c r="H176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03" i="1"/>
  <c r="H102" i="1"/>
  <c r="H99" i="1"/>
  <c r="H98" i="1"/>
  <c r="H97" i="1"/>
  <c r="H96" i="1"/>
  <c r="H95" i="1"/>
  <c r="H92" i="1"/>
  <c r="H91" i="1"/>
  <c r="H88" i="1"/>
  <c r="H87" i="1"/>
  <c r="H84" i="1"/>
  <c r="A10" i="1"/>
  <c r="J190" i="1" l="1"/>
  <c r="E84" i="1"/>
  <c r="A11" i="1"/>
  <c r="A12" i="1" s="1"/>
  <c r="A13" i="1" s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05" i="1"/>
  <c r="A204" i="1"/>
  <c r="A200" i="1"/>
  <c r="A198" i="1"/>
  <c r="A195" i="1"/>
  <c r="A191" i="1"/>
  <c r="A189" i="1"/>
  <c r="A183" i="1"/>
  <c r="A182" i="1"/>
  <c r="A179" i="1"/>
  <c r="A178" i="1"/>
  <c r="A175" i="1"/>
  <c r="A173" i="1"/>
  <c r="H172" i="1"/>
  <c r="J171" i="1" s="1"/>
  <c r="E172" i="1"/>
  <c r="A170" i="1"/>
  <c r="A104" i="1"/>
  <c r="A101" i="1"/>
  <c r="A100" i="1"/>
  <c r="A94" i="1"/>
  <c r="A93" i="1"/>
  <c r="A90" i="1"/>
  <c r="A89" i="1"/>
  <c r="A86" i="1"/>
  <c r="A85" i="1"/>
  <c r="A83" i="1"/>
  <c r="A81" i="1"/>
  <c r="A72" i="1"/>
  <c r="A70" i="1"/>
  <c r="A41" i="1"/>
  <c r="A26" i="1"/>
  <c r="A24" i="1"/>
  <c r="A16" i="1" l="1"/>
  <c r="J174" i="1"/>
  <c r="J199" i="1"/>
  <c r="A17" i="1" l="1"/>
  <c r="H218" i="1"/>
  <c r="H219" i="1" s="1"/>
  <c r="H220" i="1" s="1"/>
  <c r="A18" i="1" l="1"/>
  <c r="J218" i="1"/>
  <c r="J219" i="1" s="1"/>
  <c r="J220" i="1" s="1"/>
  <c r="A21" i="1" l="1"/>
  <c r="A22" i="1" l="1"/>
  <c r="A27" i="1" l="1"/>
  <c r="A28" i="1" l="1"/>
  <c r="A29" i="1" s="1"/>
  <c r="A32" i="1" s="1"/>
  <c r="A33" i="1" s="1"/>
  <c r="A34" i="1" s="1"/>
  <c r="A35" i="1" s="1"/>
  <c r="A36" i="1" s="1"/>
  <c r="A37" i="1" s="1"/>
  <c r="A39" i="1" l="1"/>
  <c r="A40" i="1" s="1"/>
  <c r="A194" i="1"/>
  <c r="A43" i="1" l="1"/>
  <c r="A44" i="1" s="1"/>
  <c r="A45" i="1" s="1"/>
  <c r="A46" i="1" s="1"/>
  <c r="A47" i="1" s="1"/>
  <c r="A50" i="1" s="1"/>
  <c r="A51" i="1" s="1"/>
  <c r="A54" i="1" s="1"/>
  <c r="A57" i="1" s="1"/>
  <c r="A60" i="1" s="1"/>
  <c r="A61" i="1" s="1"/>
  <c r="A62" i="1" s="1"/>
  <c r="A65" i="1" l="1"/>
  <c r="A66" i="1" l="1"/>
  <c r="A67" i="1" s="1"/>
  <c r="A68" i="1" l="1"/>
  <c r="A69" i="1" s="1"/>
  <c r="A73" i="1" l="1"/>
  <c r="A74" i="1" l="1"/>
  <c r="A75" i="1" l="1"/>
  <c r="A76" i="1" l="1"/>
  <c r="A79" i="1" l="1"/>
  <c r="A80" i="1" s="1"/>
  <c r="A84" i="1" l="1"/>
  <c r="A87" i="1" l="1"/>
  <c r="A88" i="1" s="1"/>
  <c r="A91" i="1" l="1"/>
  <c r="A92" i="1" l="1"/>
  <c r="A95" i="1" s="1"/>
  <c r="A96" i="1" l="1"/>
  <c r="A97" i="1" s="1"/>
  <c r="A98" i="1" s="1"/>
  <c r="A99" i="1" l="1"/>
  <c r="A102" i="1" s="1"/>
  <c r="A103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2" i="1" s="1"/>
  <c r="A176" i="1" s="1"/>
  <c r="A177" i="1" s="1"/>
  <c r="A180" i="1" s="1"/>
  <c r="A181" i="1" s="1"/>
  <c r="A184" i="1" s="1"/>
  <c r="A185" i="1" s="1"/>
  <c r="A186" i="1" s="1"/>
  <c r="A187" i="1" s="1"/>
  <c r="A188" i="1" s="1"/>
  <c r="A192" i="1" s="1"/>
  <c r="A193" i="1" l="1"/>
  <c r="A196" i="1" s="1"/>
  <c r="A197" i="1" s="1"/>
  <c r="A201" i="1" s="1"/>
  <c r="A202" i="1" s="1"/>
  <c r="A203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</calcChain>
</file>

<file path=xl/sharedStrings.xml><?xml version="1.0" encoding="utf-8"?>
<sst xmlns="http://schemas.openxmlformats.org/spreadsheetml/2006/main" count="358" uniqueCount="204">
  <si>
    <t>MATERIAL TAKEOFF AND COST ESTIMATE</t>
  </si>
  <si>
    <t>Job Name</t>
  </si>
  <si>
    <t>Location</t>
  </si>
  <si>
    <t>Customer ID</t>
  </si>
  <si>
    <t>Contact</t>
  </si>
  <si>
    <t>Quote No.</t>
  </si>
  <si>
    <t>Email</t>
  </si>
  <si>
    <t>Date</t>
  </si>
  <si>
    <t>Sr #</t>
  </si>
  <si>
    <t>DESCRIPTION</t>
  </si>
  <si>
    <t>QUANTITY</t>
  </si>
  <si>
    <t>WASTAGE</t>
  </si>
  <si>
    <t>TOTAL QTY</t>
  </si>
  <si>
    <t>UOM</t>
  </si>
  <si>
    <t>COST/UNIT</t>
  </si>
  <si>
    <t>TOTAL ITEM COST</t>
  </si>
  <si>
    <t>REMARKS</t>
  </si>
  <si>
    <t>TRADE COST</t>
  </si>
  <si>
    <t>SF</t>
  </si>
  <si>
    <t>LF</t>
  </si>
  <si>
    <t>EA</t>
  </si>
  <si>
    <t/>
  </si>
  <si>
    <t>05. METALS</t>
  </si>
  <si>
    <t>Wall Studs</t>
  </si>
  <si>
    <t>Metal Track</t>
  </si>
  <si>
    <t>07. THERMAL AND MOISTURE CONDITIONS</t>
  </si>
  <si>
    <t>08. OPENINGS</t>
  </si>
  <si>
    <t>Doors</t>
  </si>
  <si>
    <t>09. FINISHES</t>
  </si>
  <si>
    <t>Dry Walls</t>
  </si>
  <si>
    <t>5/8" Gypsum Wall Board</t>
  </si>
  <si>
    <t>Floor Finishes</t>
  </si>
  <si>
    <t>Ceiling Materials</t>
  </si>
  <si>
    <t>Wall Finishes</t>
  </si>
  <si>
    <t>Base, Crown And Trim</t>
  </si>
  <si>
    <t>12. FURNISHING</t>
  </si>
  <si>
    <t>Granite Counter Top</t>
  </si>
  <si>
    <t>22. PLUMBING</t>
  </si>
  <si>
    <t>Plumbing Fixtures</t>
  </si>
  <si>
    <t>Plumbing Valves</t>
  </si>
  <si>
    <t>Pipes</t>
  </si>
  <si>
    <t>23. MECHANICAL/HVAC</t>
  </si>
  <si>
    <t>Mechanical Grille And Diffusers</t>
  </si>
  <si>
    <t>Mechanical Air Devices</t>
  </si>
  <si>
    <t>26. ELECTRICAL</t>
  </si>
  <si>
    <t>Lighting Fixtures</t>
  </si>
  <si>
    <t>Electrical Power Fixtures</t>
  </si>
  <si>
    <t>Sub Total</t>
  </si>
  <si>
    <t>Over Heads &amp; Profit @ (25%)</t>
  </si>
  <si>
    <t>Net Total</t>
  </si>
  <si>
    <t xml:space="preserve">6"x6" Quarry Tile Flooring, Manufacturer: Daltile, Model@ 0Q42 </t>
  </si>
  <si>
    <t xml:space="preserve">Epoxy Flooring, Manufacturer: Versatile, Model# LAVA Flow, Color: Manatee, Finish: 4800HD </t>
  </si>
  <si>
    <t xml:space="preserve">2'-0"x4'-0" Smooth, Non Absorbent, Washable Lay-In Acoustic Tile-USG Climplus Performance Ceiling </t>
  </si>
  <si>
    <t xml:space="preserve">Prime and Paint on Existing Gypsum Wall Board Ceiling </t>
  </si>
  <si>
    <t xml:space="preserve">Fiber Reinforced Panel, Manufacturer: Martile, Model: P-100 PEBBLE, Finish: White </t>
  </si>
  <si>
    <t xml:space="preserve">Stainless Steel, Model: OPCI </t>
  </si>
  <si>
    <t xml:space="preserve">Wall Paint, Manufacturer: Behr Ultra, Model: 375301-3035001 , Color: White-Black, Finish: Semi-Gloss </t>
  </si>
  <si>
    <t xml:space="preserve">Wall Paint, Manufacturer: Behr Ultra, Model: PPU18-09 , Color: Burnished Clay, Finish: Eggshell/Stain </t>
  </si>
  <si>
    <t xml:space="preserve">Wall Paint, Manufacturer: Behr Ultra, Model@ PMS 152C , Color: Orange, Finish: Semi Gloss </t>
  </si>
  <si>
    <t>6"x6" Ceramic Tile Top Base 3/8" R, Manufacturer: Daltile, Model# Series: Quarry Textures Grout: Dark Gray Sanded 3/8" Grout Joint-S1</t>
  </si>
  <si>
    <t>6" Straight Vinyl Base, Manufacturer: Flexco, Model: Base 2000</t>
  </si>
  <si>
    <t>11. EQUIPMENTS</t>
  </si>
  <si>
    <t>15.5"X29.5"X45" Fryer, Manufacturer: Dean, Model# Sr52 G</t>
  </si>
  <si>
    <t>22"X38"X22", Fry Holding Station, Manufacturer: Hatco Corporation, Model# Grfhs-Ptt21</t>
  </si>
  <si>
    <t>23.5"X21"X15.5", 24" Flat Griddle, Manufacturer: Imperial, Model# Mga-2428</t>
  </si>
  <si>
    <t>36.5"X39"X34", Broiler, Manufacturer: Neico, Model# Neico</t>
  </si>
  <si>
    <t>14"X23"X14", Toaser, Manufacturer: Vollrath, Model# Ct4-208800</t>
  </si>
  <si>
    <t>4'0"X6'0", Hood, Manufacturer: Accurex</t>
  </si>
  <si>
    <t>22"X27"X37", Ice Maker, Manufacturer: Hoshizaki
America, Inc., Model# Km-600Mah</t>
  </si>
  <si>
    <t>73"X25"X35", Coke Freestyle, Manufacturer: Coke Solutions, Model# Self-Serve 9000</t>
  </si>
  <si>
    <t>12.5"X9"X20.5", Triple Mixer, Manufacturer: Hamilton Beach, Model# Hmd400</t>
  </si>
  <si>
    <t>58" Led Flat Screen, Manufacturer: Samsung</t>
  </si>
  <si>
    <t>P.O.S Station</t>
  </si>
  <si>
    <t>Kitchen Display System</t>
  </si>
  <si>
    <t>18X24X74 5-Tier Wire Shelving</t>
  </si>
  <si>
    <t>Printer</t>
  </si>
  <si>
    <t>10"X3.5"X2.5" Fry Timer, Manufacturer: Fast Zip, Model: Fmp 151-1044</t>
  </si>
  <si>
    <t>58"X27"X37"Underbar Refrigeration Solid Swing Door Stainless Steel Back Bar Cooler, Manufacturer: True Food Service Equipment, Inc., Model# Tbb-2-S</t>
  </si>
  <si>
    <t>90"X27"X37", 3 Dr. Underbar Refrigerator Beer Dispenser, Manufacturer: True Food Service Equipment, Inc., Model# Tdd-4</t>
  </si>
  <si>
    <t>27 5/8"X22"X29 3/4", 1 Door Under Counter Freezer, Manufacturer: True Food Service Equipment, Inc., Model# Tuc-27F-Hc</t>
  </si>
  <si>
    <t>72"X32"X20", Chef Base, Manufacturer: True Food Service Equipment, Inc., Model# Trcb-72</t>
  </si>
  <si>
    <t>72.7"W X 30"D X 43.7"H, Food Prep Unit, Manufacturer: True Food Service Equipment, Inc., Model# Tfp-72-30M</t>
  </si>
  <si>
    <t>30"X30"X32", Ice Cream Dipping Cabinet, Manufacturer: Maserbilt, Model# Flr-60</t>
  </si>
  <si>
    <t>12" Bowl, 3 Compartment Underbar Sink, Manufacturer: Krowne, Model# Cs-1860</t>
  </si>
  <si>
    <t>9" Bowl Hand Sink, Manufacturer: Advance Tabco, Model# 7-Ps-23</t>
  </si>
  <si>
    <t>7"X14" Dipperwell Assembly W/ Faucet, Manufacturer: Krowne, Model# 16-150 &amp; 16-151L</t>
  </si>
  <si>
    <t>13"X19"X10", Dump Sink, Manufacturer: Advance Tabco, Model# Di-1-10</t>
  </si>
  <si>
    <t>18" Bowl 3 Compartment Sink, Manufacturer: Gsw, Model# Se18183D</t>
  </si>
  <si>
    <t>Mop Service Basin, Manufacturer: Zurn Industries, Llc, Model# Z1996-24</t>
  </si>
  <si>
    <t>18" Bowl Prep Sink, Manufacturer: Tabco, Model# Fe-1-1812-18L-X</t>
  </si>
  <si>
    <t>30X48" Condiment Counter, Manufacturer: Advance Tabco, Model# Cb-Ss-304M</t>
  </si>
  <si>
    <t>Co2 Tank, Manufacturer: Coca Cola</t>
  </si>
  <si>
    <t>16X18 Syrup Rack, Manufacturer: Coca Cola</t>
  </si>
  <si>
    <t>12X24X74, 5-Tier Wire Shelving</t>
  </si>
  <si>
    <t>18X24X74, 5-Tier Wire Shelving</t>
  </si>
  <si>
    <t>18X30X74, 5-Tier Wire Shelving</t>
  </si>
  <si>
    <t>18X42X74, 5-Tier Wire Shelving</t>
  </si>
  <si>
    <t>18X48X74, 5-Tier Wire Shelving</t>
  </si>
  <si>
    <t>30"X30", Custom Ss Table, Manufacturer: Gsw, Model# Wt-P3030B</t>
  </si>
  <si>
    <t>30X48, Stainless Steel Table, Manufacturer: Gsw, Model# Wt-P3030B</t>
  </si>
  <si>
    <t>Employee Lockers, Manufacturer: Bradley Corporation, Model# Lenox</t>
  </si>
  <si>
    <t>1'10"X2'0"X3'5", Trash</t>
  </si>
  <si>
    <t>Grab Bars</t>
  </si>
  <si>
    <t xml:space="preserve">Floor Drain, Make/Model: J.R Smith 2005Y </t>
  </si>
  <si>
    <t xml:space="preserve">Floor Sink, Make/Model: J.R. Smith 3430 </t>
  </si>
  <si>
    <t xml:space="preserve">Tempering Valve, Make/Model: Watts KFUSG-B-SC-M2 Thermostatic Mixing Valve </t>
  </si>
  <si>
    <t xml:space="preserve">Trap Primer Valve, Make/Model: PPP Prime-Rite PR-500 </t>
  </si>
  <si>
    <t xml:space="preserve">1 1/2" Pipe </t>
  </si>
  <si>
    <t xml:space="preserve">1" Pipe </t>
  </si>
  <si>
    <t xml:space="preserve">1/2" Pipe </t>
  </si>
  <si>
    <t xml:space="preserve">2" Pipe </t>
  </si>
  <si>
    <t xml:space="preserve">3/4" Pipe </t>
  </si>
  <si>
    <t xml:space="preserve">24"x24" Diffuser, 2500CFM, Manufacturer: Titus TDC </t>
  </si>
  <si>
    <t xml:space="preserve">24"x24" Diffuser, 285CFM, Manufacturer: Titus TDC </t>
  </si>
  <si>
    <t xml:space="preserve">Temperature Sensor </t>
  </si>
  <si>
    <t xml:space="preserve">Thermostat </t>
  </si>
  <si>
    <t xml:space="preserve">2'x2' Recessed Lay in Flat Panel Light Fixture, Lamp Type: 30W LED, Manufacturer/Model: CLI-NABIMCL7 </t>
  </si>
  <si>
    <t xml:space="preserve">2'x4' Recessed Flat Lay in Light Fixture, Lamp Type: 40W LED, Manufacturer/Model# CLI-NABIMCL1,  </t>
  </si>
  <si>
    <t xml:space="preserve">Decorative Lamp holder Pendant with LED Edison Bulb, Lamp Type: 40W LED, Manufacturer/Model# CLI-NABIMCL7 </t>
  </si>
  <si>
    <t xml:space="preserve">Ceiling Mounted Duplex Receptacle </t>
  </si>
  <si>
    <t xml:space="preserve">Data Outlet </t>
  </si>
  <si>
    <t xml:space="preserve">Day Light Sensor </t>
  </si>
  <si>
    <t xml:space="preserve">Dimmer Switch </t>
  </si>
  <si>
    <t xml:space="preserve">Disconnect Switch </t>
  </si>
  <si>
    <t xml:space="preserve">Duplex Receptacle, Nema 5-15R </t>
  </si>
  <si>
    <t xml:space="preserve">Duplex Receptacle, Nema 6-20R </t>
  </si>
  <si>
    <t xml:space="preserve">Ground Fault Circuit Interrupter Duplex Receptacle </t>
  </si>
  <si>
    <t xml:space="preserve">Junction Box </t>
  </si>
  <si>
    <t xml:space="preserve">Light Switch </t>
  </si>
  <si>
    <t xml:space="preserve">Quad Receptacle </t>
  </si>
  <si>
    <t>2469 NAGLEE RD, TRACY, CA 95304
ALMA ROBLES &amp; ARMANDO BAUTISTA</t>
  </si>
  <si>
    <t>BURGERIM RESTAURANT
Tracy CA</t>
  </si>
  <si>
    <t>Self Contained Walk-In Cooler</t>
  </si>
  <si>
    <t>Concrete For Slab</t>
  </si>
  <si>
    <t>4" (Min.) Thick Concrete Slab W/ 6X6/W1.4X 1.4 W.W.M. On 6 Mil. Visqueen On Well Compacted (2500 Psf Min.) Termite Treated Soil</t>
  </si>
  <si>
    <t>4" Concrete Slab W/ 6"X6"/ W1.4X W1.4 W.W.M. On Exterior Grade High Density Foam Insert. Attach With 12" Long #5 Bars @24" O.C. Doweled And Epoxied Into Filled Masonry Walls (4" Min. Embed.)</t>
  </si>
  <si>
    <t>4" Concrete Slab With 8" Thickened Edge W/ (1) #5 Bar On Grade W/6"X6"/ W1.4X W1.4 W.W.F. On 6 Mil. Poly Vapor Barrier On Well Compacted Termite Treated Soil</t>
  </si>
  <si>
    <t>6" (5000 Psi Min.) Concrete Slab With 6"X6" /W1.4X W1.4 W.W.M. On 6 Mil. Visqueen On Termite Treated Soil (2500 Psf Min.) W/ #4 Bars @12" O.C. Each Way Additional Reinforcement</t>
  </si>
  <si>
    <t>Concrete For Foundation</t>
  </si>
  <si>
    <t>Concrete Foundation Reinforced W/ (1) #5 Continuous Top And (3) #5 Continuous Bottom W/ #5 Transvers Bars @12" O.C.</t>
  </si>
  <si>
    <t>CY</t>
  </si>
  <si>
    <t>Formed And Poured Concrete Footing (5000 Psi Min.) (3) #5 Bars Continuous Top W/ #5 Transvers Bars @12" O.C. Bottom</t>
  </si>
  <si>
    <t>Concrete Monolithic Mat Foundation (6000 Psi Min.) With 1 Layer Top And 1 Layer Bottom Reinforcing (#5 Bars @12" O.C. Each Way)</t>
  </si>
  <si>
    <t>12" Concrete Masonry Unit Block Wall W/ (1) #5 Vertical Bars @24" O.C. And 3000 Psi Coarse Masonry Grout Filled Knock Out W/ Ladder Type #9 Ga. Dur-A-Wall @Each Coarse</t>
  </si>
  <si>
    <t>8" Concrete Masonry Unit Block Wall W/ (1) #5 Vertical Bars @24" O.C. And 3000 Psi Coarse Masonry Grout Filled Knock Out W/ Ladder Type #9 Ga. Dur-A-Wall @Each Coarse</t>
  </si>
  <si>
    <t>04. MASONRY</t>
  </si>
  <si>
    <t>5/8"X10" Steel Flitch Plate, (6) 1/2" Dia X 6" Long Epcon Epoxy Threaded Rods @10-1/2" O.C.</t>
  </si>
  <si>
    <t>Steel Beam W8X35</t>
  </si>
  <si>
    <t>5-1/2" Steel Studs @ 24" O.C</t>
  </si>
  <si>
    <t>3 5/8" Metal Studs @ 24" O.C</t>
  </si>
  <si>
    <t>1 5/8" Metal Furring @ 24" O.C</t>
  </si>
  <si>
    <t>3-5/8" Metal Top Track</t>
  </si>
  <si>
    <t>3-5/8" Metal Bottom Track</t>
  </si>
  <si>
    <t>5-1/2" Metal Top Track</t>
  </si>
  <si>
    <t>5-1/2" Metal Bottom Track</t>
  </si>
  <si>
    <t>1-5/8" Metal Top Track</t>
  </si>
  <si>
    <t>1-5/8" Metal Bottom Track</t>
  </si>
  <si>
    <t>1.75"X14" Laminated Veneer Lumber</t>
  </si>
  <si>
    <t>2X12 Pressure Treaded Ripped</t>
  </si>
  <si>
    <t>2X12 Wood Beam W/ 1/2" Plywood Gussets</t>
  </si>
  <si>
    <t>2X6 Pressure Treated Plate Fasten To Footing W/ 5/8"Dia X 8" Long (Min.) Expansion Bolt @16" O.C.</t>
  </si>
  <si>
    <t>2X8 Pressure Treated Ledger Attached To Beam Or Grout Cell With Epoxy Set 5/8" Dia All Threaded @12" O.C. Staggered 4" Amd From The Ends</t>
  </si>
  <si>
    <t>Joists, Rafters And Trusses</t>
  </si>
  <si>
    <t>4X6 Cypress Rafters @24" O.C.</t>
  </si>
  <si>
    <t>New Pre-Engineered Wood Trusses @24" O.C. Bracing Per Truss Manufacturer</t>
  </si>
  <si>
    <t>2X4 Pressure Treated Wood Studs @ 16" O.C</t>
  </si>
  <si>
    <t>OSB</t>
  </si>
  <si>
    <t>90# Felt Hot Mopped Over 30# Felt Tin Tagged To 3/4" Cdx Plywood Sheathing Attached With 10D Ring Shank Nails @6" O.C. Ay Field And 4" O.C. At Edges All Zones And Through Aut Zone 3</t>
  </si>
  <si>
    <t>Cabinetry And Millwork</t>
  </si>
  <si>
    <t>2'-6" Long X 2'-0" Deep X 3'-0" High Built In Cabinets</t>
  </si>
  <si>
    <t>3'-0" Long X 1'-0" Deep X 3'-0" Wall Base Cabinets</t>
  </si>
  <si>
    <t>3'-0" Long X 2'-0" Deep X 3'-0" High Base Cabinet</t>
  </si>
  <si>
    <t>06. WOOD, PLASTICS AND COMPOSITES</t>
  </si>
  <si>
    <t>03. CONCRETE</t>
  </si>
  <si>
    <t>Clay Barrel Tile Roofing</t>
  </si>
  <si>
    <t>Spray In Foam Insulation (Install Per Manufacturer Specification)</t>
  </si>
  <si>
    <t>Copper Drip</t>
  </si>
  <si>
    <t>Sound Attenuation Batt Insulation</t>
  </si>
  <si>
    <t>5.5 Sound Batt Insulation</t>
  </si>
  <si>
    <t>Windows</t>
  </si>
  <si>
    <t>30" X 72" Fiberglass Wood Arched Mahogany Windows With Decorative Hinged Wood Shutters</t>
  </si>
  <si>
    <t>40"X66" Double Casement Wood Mahogany Windows With Decorative Hinged Wood Shutters With Shutters With Shutter Dogs Paint Finish: Green</t>
  </si>
  <si>
    <t>2'-10" X 7'-6" Door</t>
  </si>
  <si>
    <t>3'-0" X 7'-6" Door</t>
  </si>
  <si>
    <t>6'-0" X 6'-10" Door</t>
  </si>
  <si>
    <t>9'-0" X 7'-6" Door</t>
  </si>
  <si>
    <t>8" Of 3/4" Drain Rock In Marafi 1400 Filter Wrap</t>
  </si>
  <si>
    <t>Potting Soil</t>
  </si>
  <si>
    <t>4'X2' Decorative Wall Fountain</t>
  </si>
  <si>
    <t>10" Dia Cast Stone Half Round Bowl</t>
  </si>
  <si>
    <t>28" Dia Cast Stone Half Round Bowl</t>
  </si>
  <si>
    <t>6" Dia Cast Stone Half Round Bowl</t>
  </si>
  <si>
    <t>Cast Stone</t>
  </si>
  <si>
    <t>Ceramic Spanish Tile White And Blue Checked Pattern</t>
  </si>
  <si>
    <t>Ceramic Spanish Tile White And Blue Quatrefoil On White Field</t>
  </si>
  <si>
    <t>Toilet Accessories</t>
  </si>
  <si>
    <t>2'-0" X 3'-0" Tempered Glass Mirror</t>
  </si>
  <si>
    <t>3'-0" Long Grab Bars</t>
  </si>
  <si>
    <t>3'-6" Long Grab Bars</t>
  </si>
  <si>
    <t xml:space="preserve">2'-0" Dia Decorative Vent </t>
  </si>
  <si>
    <t>2'-0" Wall Clock @ Exterior</t>
  </si>
  <si>
    <t>36" High Aluminum Handrail</t>
  </si>
  <si>
    <t>Fire Extinguishers</t>
  </si>
  <si>
    <t>10. SPECIALTIES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</si>
</sst>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1" formatCode="_(* #,##0_);_(* \(#,##0\);_(* &quot;-&quot;_);_(@_)"/>
    <numFmt numFmtId="164" formatCode="&quot;$&quot;#,##0.00"/>
    <numFmt numFmtId="165" formatCode="_(&quot;$&quot;* #,##0.0_);_(&quot;$&quot;* \(#,##0.0\);_(&quot;$&quot;* &quot;-&quot;??_);_(@_)"/>
    <numFmt numFmtId="166" formatCode="&quot;$&quot;#,##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b/>
      <sz val="12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 Light"/>
      <family val="1"/>
      <scheme val="major"/>
    </font>
    <font>
      <sz val="11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8">
    <xf numFmtId="0" fontId="0" fillId="0" borderId="0" xfId="0"/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horizontal="right" vertical="center"/>
    </xf>
    <xf numFmtId="0" fontId="0" fillId="2" borderId="0" xfId="0" applyFill="1" applyBorder="1"/>
    <xf numFmtId="0" fontId="0" fillId="2" borderId="4" xfId="0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horizontal="left" vertical="center"/>
    </xf>
    <xf numFmtId="0" fontId="1" fillId="2" borderId="5" xfId="0" applyFont="1" applyFill="1" applyBorder="1"/>
    <xf numFmtId="0" fontId="0" fillId="2" borderId="5" xfId="0" applyFill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164" fontId="3" fillId="0" borderId="5" xfId="0" applyNumberFormat="1" applyFont="1" applyBorder="1" applyAlignment="1">
      <alignment horizontal="center" vertical="center"/>
    </xf>
    <xf numFmtId="41" fontId="5" fillId="0" borderId="0" xfId="0" applyNumberFormat="1" applyFont="1" applyFill="1" applyBorder="1" applyAlignment="1">
      <alignment horizontal="right" vertical="center"/>
    </xf>
    <xf numFmtId="9" fontId="0" fillId="0" borderId="0" xfId="0" applyNumberFormat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65" fontId="5" fillId="0" borderId="0" xfId="0" applyNumberFormat="1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41" fontId="5" fillId="0" borderId="6" xfId="0" applyNumberFormat="1" applyFont="1" applyFill="1" applyBorder="1" applyAlignment="1">
      <alignment horizontal="right" vertical="center"/>
    </xf>
    <xf numFmtId="9" fontId="0" fillId="0" borderId="6" xfId="0" applyNumberForma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5" fillId="0" borderId="6" xfId="0" applyFont="1" applyFill="1" applyBorder="1" applyAlignment="1">
      <alignment horizontal="right" vertical="center"/>
    </xf>
    <xf numFmtId="164" fontId="0" fillId="0" borderId="6" xfId="0" applyNumberFormat="1" applyBorder="1" applyAlignment="1">
      <alignment horizontal="right" vertical="center"/>
    </xf>
    <xf numFmtId="0" fontId="0" fillId="0" borderId="6" xfId="0" applyBorder="1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164" fontId="0" fillId="0" borderId="0" xfId="0" applyNumberFormat="1" applyAlignment="1">
      <alignment horizontal="right" vertical="center"/>
    </xf>
    <xf numFmtId="0" fontId="0" fillId="0" borderId="7" xfId="0" applyBorder="1"/>
    <xf numFmtId="0" fontId="0" fillId="0" borderId="0" xfId="0" applyBorder="1" applyAlignment="1">
      <alignment horizontal="center" vertical="center"/>
    </xf>
    <xf numFmtId="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64" fontId="0" fillId="0" borderId="0" xfId="0" applyNumberFormat="1" applyBorder="1" applyAlignment="1">
      <alignment horizontal="right" vertical="center"/>
    </xf>
    <xf numFmtId="0" fontId="0" fillId="0" borderId="0" xfId="0" applyBorder="1"/>
    <xf numFmtId="9" fontId="7" fillId="3" borderId="8" xfId="1" applyNumberFormat="1" applyFont="1" applyFill="1" applyBorder="1" applyAlignment="1">
      <alignment horizontal="left" vertical="top"/>
    </xf>
    <xf numFmtId="9" fontId="7" fillId="3" borderId="9" xfId="1" applyNumberFormat="1" applyFont="1" applyFill="1" applyBorder="1" applyAlignment="1">
      <alignment horizontal="left" vertical="top"/>
    </xf>
    <xf numFmtId="42" fontId="4" fillId="3" borderId="10" xfId="1" applyNumberFormat="1" applyFont="1" applyFill="1" applyBorder="1" applyAlignment="1">
      <alignment horizontal="right" vertical="center"/>
    </xf>
    <xf numFmtId="166" fontId="8" fillId="2" borderId="0" xfId="0" applyNumberFormat="1" applyFont="1" applyFill="1" applyBorder="1" applyAlignment="1">
      <alignment horizontal="center" vertical="center"/>
    </xf>
    <xf numFmtId="42" fontId="4" fillId="3" borderId="11" xfId="1" applyNumberFormat="1" applyFont="1" applyFill="1" applyBorder="1" applyAlignment="1">
      <alignment horizontal="right" vertical="center"/>
    </xf>
    <xf numFmtId="9" fontId="7" fillId="3" borderId="12" xfId="1" applyNumberFormat="1" applyFont="1" applyFill="1" applyBorder="1" applyAlignment="1">
      <alignment horizontal="left" vertical="top"/>
    </xf>
    <xf numFmtId="9" fontId="7" fillId="3" borderId="13" xfId="1" applyNumberFormat="1" applyFont="1" applyFill="1" applyBorder="1" applyAlignment="1">
      <alignment horizontal="left" vertical="top"/>
    </xf>
    <xf numFmtId="42" fontId="4" fillId="3" borderId="14" xfId="1" applyNumberFormat="1" applyFont="1" applyFill="1" applyBorder="1" applyAlignment="1">
      <alignment horizontal="right" vertical="center"/>
    </xf>
    <xf numFmtId="9" fontId="7" fillId="3" borderId="15" xfId="1" applyNumberFormat="1" applyFont="1" applyFill="1" applyBorder="1" applyAlignment="1">
      <alignment horizontal="left" vertical="top"/>
    </xf>
    <xf numFmtId="9" fontId="7" fillId="3" borderId="16" xfId="1" applyNumberFormat="1" applyFont="1" applyFill="1" applyBorder="1" applyAlignment="1">
      <alignment horizontal="left" vertical="top"/>
    </xf>
    <xf numFmtId="42" fontId="4" fillId="3" borderId="17" xfId="1" applyNumberFormat="1" applyFont="1" applyFill="1" applyBorder="1" applyAlignment="1">
      <alignment horizontal="right" vertical="center"/>
    </xf>
    <xf numFmtId="42" fontId="4" fillId="3" borderId="18" xfId="1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justify" vertical="center" wrapText="1"/>
    </xf>
    <xf numFmtId="0" fontId="0" fillId="0" borderId="6" xfId="0" applyBorder="1" applyAlignment="1">
      <alignment wrapText="1"/>
    </xf>
    <xf numFmtId="0" fontId="5" fillId="0" borderId="0" xfId="0" applyFont="1" applyFill="1" applyBorder="1" applyAlignment="1">
      <alignment horizontal="justify" vertical="center" wrapText="1"/>
    </xf>
    <xf numFmtId="0" fontId="0" fillId="0" borderId="6" xfId="0" applyFont="1" applyBorder="1" applyAlignment="1">
      <alignment wrapText="1"/>
    </xf>
    <xf numFmtId="0" fontId="0" fillId="0" borderId="6" xfId="0" applyFont="1" applyBorder="1" applyAlignment="1">
      <alignment horizontal="left" vertical="center" wrapText="1"/>
    </xf>
    <xf numFmtId="0" fontId="0" fillId="0" borderId="0" xfId="0" applyFont="1" applyBorder="1" applyAlignment="1">
      <alignment wrapText="1"/>
    </xf>
    <xf numFmtId="0" fontId="10" fillId="0" borderId="0" xfId="0" applyFont="1" applyBorder="1" applyAlignment="1">
      <alignment horizontal="left" vertical="top" wrapText="1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19" xfId="0" applyBorder="1"/>
    <xf numFmtId="0" fontId="4" fillId="0" borderId="19" xfId="0" applyFont="1" applyFill="1" applyBorder="1" applyAlignment="1">
      <alignment horizontal="justify" vertical="center" wrapText="1"/>
    </xf>
    <xf numFmtId="41" fontId="5" fillId="0" borderId="19" xfId="0" applyNumberFormat="1" applyFont="1" applyFill="1" applyBorder="1" applyAlignment="1">
      <alignment horizontal="right" vertical="center"/>
    </xf>
    <xf numFmtId="9" fontId="0" fillId="0" borderId="19" xfId="0" applyNumberFormat="1" applyBorder="1" applyAlignment="1">
      <alignment horizontal="right" vertical="center"/>
    </xf>
    <xf numFmtId="0" fontId="5" fillId="0" borderId="19" xfId="0" applyFont="1" applyFill="1" applyBorder="1" applyAlignment="1">
      <alignment horizontal="right" vertical="center"/>
    </xf>
    <xf numFmtId="165" fontId="5" fillId="0" borderId="19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9" fillId="2" borderId="0" xfId="0" applyFont="1" applyFill="1" applyBorder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(Sheet1!$A$8,Sheet1!$A$25,Sheet1!$A$64,Sheet1!$A$71,Sheet1!$A$82,Sheet1!$A$127,Sheet1!$A$171,Sheet1!$A$174,Sheet1!$A$190,Sheet1!$A$199)</c:f>
              <c:strCache>
                <c:ptCount val="10"/>
                <c:pt idx="0">
                  <c:v>03. CONCRETE</c:v>
                </c:pt>
                <c:pt idx="1">
                  <c:v>05. METALS</c:v>
                </c:pt>
                <c:pt idx="2">
                  <c:v>07. THERMAL AND MOISTURE CONDITIONS</c:v>
                </c:pt>
                <c:pt idx="3">
                  <c:v>08. OPENINGS</c:v>
                </c:pt>
                <c:pt idx="4">
                  <c:v>09. FINISHES</c:v>
                </c:pt>
                <c:pt idx="5">
                  <c:v>11. EQUIPMENTS</c:v>
                </c:pt>
                <c:pt idx="6">
                  <c:v>12. FURNISHING</c:v>
                </c:pt>
                <c:pt idx="7">
                  <c:v>22. PLUMBING</c:v>
                </c:pt>
                <c:pt idx="8">
                  <c:v>23. MECHANICAL/HVAC</c:v>
                </c:pt>
                <c:pt idx="9">
                  <c:v>26. ELECTRICAL</c:v>
                </c:pt>
              </c:strCache>
            </c:strRef>
          </c:cat>
          <c:val>
            <c:numRef>
              <c:f>(Sheet1!$B$8,Sheet1!$B$25,Sheet1!$B$64,Sheet1!$B$71,Sheet1!$B$82,Sheet1!$B$127,Sheet1!$B$171,Sheet1!$B$174,Sheet1!$B$190,Sheet1!$B$199)</c:f>
              <c:numCache>
                <c:formatCode>General</c:formatCode>
                <c:ptCount val="10"/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(Sheet1!$A$8,Sheet1!$A$25,Sheet1!$A$64,Sheet1!$A$71,Sheet1!$A$82,Sheet1!$A$127,Sheet1!$A$171,Sheet1!$A$174,Sheet1!$A$190,Sheet1!$A$199)</c:f>
              <c:strCache>
                <c:ptCount val="10"/>
                <c:pt idx="0">
                  <c:v>03. CONCRETE</c:v>
                </c:pt>
                <c:pt idx="1">
                  <c:v>05. METALS</c:v>
                </c:pt>
                <c:pt idx="2">
                  <c:v>07. THERMAL AND MOISTURE CONDITIONS</c:v>
                </c:pt>
                <c:pt idx="3">
                  <c:v>08. OPENINGS</c:v>
                </c:pt>
                <c:pt idx="4">
                  <c:v>09. FINISHES</c:v>
                </c:pt>
                <c:pt idx="5">
                  <c:v>11. EQUIPMENTS</c:v>
                </c:pt>
                <c:pt idx="6">
                  <c:v>12. FURNISHING</c:v>
                </c:pt>
                <c:pt idx="7">
                  <c:v>22. PLUMBING</c:v>
                </c:pt>
                <c:pt idx="8">
                  <c:v>23. MECHANICAL/HVAC</c:v>
                </c:pt>
                <c:pt idx="9">
                  <c:v>26. ELECTRICAL</c:v>
                </c:pt>
              </c:strCache>
            </c:strRef>
          </c:cat>
          <c:val>
            <c:numRef>
              <c:f>(Sheet1!$C$8,Sheet1!$C$25,Sheet1!$C$64,Sheet1!$C$71,Sheet1!$C$82,Sheet1!$C$127,Sheet1!$C$171,Sheet1!$C$174,Sheet1!$C$190,Sheet1!$C$199)</c:f>
              <c:numCache>
                <c:formatCode>General</c:formatCode>
                <c:ptCount val="10"/>
              </c:numCache>
            </c:numRef>
          </c:val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(Sheet1!$A$8,Sheet1!$A$25,Sheet1!$A$64,Sheet1!$A$71,Sheet1!$A$82,Sheet1!$A$127,Sheet1!$A$171,Sheet1!$A$174,Sheet1!$A$190,Sheet1!$A$199)</c:f>
              <c:strCache>
                <c:ptCount val="10"/>
                <c:pt idx="0">
                  <c:v>03. CONCRETE</c:v>
                </c:pt>
                <c:pt idx="1">
                  <c:v>05. METALS</c:v>
                </c:pt>
                <c:pt idx="2">
                  <c:v>07. THERMAL AND MOISTURE CONDITIONS</c:v>
                </c:pt>
                <c:pt idx="3">
                  <c:v>08. OPENINGS</c:v>
                </c:pt>
                <c:pt idx="4">
                  <c:v>09. FINISHES</c:v>
                </c:pt>
                <c:pt idx="5">
                  <c:v>11. EQUIPMENTS</c:v>
                </c:pt>
                <c:pt idx="6">
                  <c:v>12. FURNISHING</c:v>
                </c:pt>
                <c:pt idx="7">
                  <c:v>22. PLUMBING</c:v>
                </c:pt>
                <c:pt idx="8">
                  <c:v>23. MECHANICAL/HVAC</c:v>
                </c:pt>
                <c:pt idx="9">
                  <c:v>26. ELECTRICAL</c:v>
                </c:pt>
              </c:strCache>
            </c:strRef>
          </c:cat>
          <c:val>
            <c:numRef>
              <c:f>(Sheet1!$D$8,Sheet1!$D$25,Sheet1!$D$64,Sheet1!$D$71,Sheet1!$D$82,Sheet1!$D$127,Sheet1!$D$171,Sheet1!$D$174,Sheet1!$D$190,Sheet1!$D$199)</c:f>
              <c:numCache>
                <c:formatCode>General</c:formatCode>
                <c:ptCount val="10"/>
              </c:numCache>
            </c:numRef>
          </c:val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(Sheet1!$A$8,Sheet1!$A$25,Sheet1!$A$64,Sheet1!$A$71,Sheet1!$A$82,Sheet1!$A$127,Sheet1!$A$171,Sheet1!$A$174,Sheet1!$A$190,Sheet1!$A$199)</c:f>
              <c:strCache>
                <c:ptCount val="10"/>
                <c:pt idx="0">
                  <c:v>03. CONCRETE</c:v>
                </c:pt>
                <c:pt idx="1">
                  <c:v>05. METALS</c:v>
                </c:pt>
                <c:pt idx="2">
                  <c:v>07. THERMAL AND MOISTURE CONDITIONS</c:v>
                </c:pt>
                <c:pt idx="3">
                  <c:v>08. OPENINGS</c:v>
                </c:pt>
                <c:pt idx="4">
                  <c:v>09. FINISHES</c:v>
                </c:pt>
                <c:pt idx="5">
                  <c:v>11. EQUIPMENTS</c:v>
                </c:pt>
                <c:pt idx="6">
                  <c:v>12. FURNISHING</c:v>
                </c:pt>
                <c:pt idx="7">
                  <c:v>22. PLUMBING</c:v>
                </c:pt>
                <c:pt idx="8">
                  <c:v>23. MECHANICAL/HVAC</c:v>
                </c:pt>
                <c:pt idx="9">
                  <c:v>26. ELECTRICAL</c:v>
                </c:pt>
              </c:strCache>
            </c:strRef>
          </c:cat>
          <c:val>
            <c:numRef>
              <c:f>(Sheet1!$E$8,Sheet1!$E$25,Sheet1!$E$64,Sheet1!$E$71,Sheet1!$E$82,Sheet1!$E$127,Sheet1!$E$171,Sheet1!$E$174,Sheet1!$E$190,Sheet1!$E$199)</c:f>
              <c:numCache>
                <c:formatCode>General</c:formatCode>
                <c:ptCount val="10"/>
              </c:numCache>
            </c:numRef>
          </c:val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(Sheet1!$A$8,Sheet1!$A$25,Sheet1!$A$64,Sheet1!$A$71,Sheet1!$A$82,Sheet1!$A$127,Sheet1!$A$171,Sheet1!$A$174,Sheet1!$A$190,Sheet1!$A$199)</c:f>
              <c:strCache>
                <c:ptCount val="10"/>
                <c:pt idx="0">
                  <c:v>03. CONCRETE</c:v>
                </c:pt>
                <c:pt idx="1">
                  <c:v>05. METALS</c:v>
                </c:pt>
                <c:pt idx="2">
                  <c:v>07. THERMAL AND MOISTURE CONDITIONS</c:v>
                </c:pt>
                <c:pt idx="3">
                  <c:v>08. OPENINGS</c:v>
                </c:pt>
                <c:pt idx="4">
                  <c:v>09. FINISHES</c:v>
                </c:pt>
                <c:pt idx="5">
                  <c:v>11. EQUIPMENTS</c:v>
                </c:pt>
                <c:pt idx="6">
                  <c:v>12. FURNISHING</c:v>
                </c:pt>
                <c:pt idx="7">
                  <c:v>22. PLUMBING</c:v>
                </c:pt>
                <c:pt idx="8">
                  <c:v>23. MECHANICAL/HVAC</c:v>
                </c:pt>
                <c:pt idx="9">
                  <c:v>26. ELECTRICAL</c:v>
                </c:pt>
              </c:strCache>
            </c:strRef>
          </c:cat>
          <c:val>
            <c:numRef>
              <c:f>(Sheet1!$F$8,Sheet1!$F$25,Sheet1!$F$64,Sheet1!$F$71,Sheet1!$F$82,Sheet1!$F$127,Sheet1!$F$171,Sheet1!$F$174,Sheet1!$F$190,Sheet1!$F$199)</c:f>
              <c:numCache>
                <c:formatCode>General</c:formatCode>
                <c:ptCount val="10"/>
              </c:numCache>
            </c:numRef>
          </c:val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(Sheet1!$A$8,Sheet1!$A$25,Sheet1!$A$64,Sheet1!$A$71,Sheet1!$A$82,Sheet1!$A$127,Sheet1!$A$171,Sheet1!$A$174,Sheet1!$A$190,Sheet1!$A$199)</c:f>
              <c:strCache>
                <c:ptCount val="10"/>
                <c:pt idx="0">
                  <c:v>03. CONCRETE</c:v>
                </c:pt>
                <c:pt idx="1">
                  <c:v>05. METALS</c:v>
                </c:pt>
                <c:pt idx="2">
                  <c:v>07. THERMAL AND MOISTURE CONDITIONS</c:v>
                </c:pt>
                <c:pt idx="3">
                  <c:v>08. OPENINGS</c:v>
                </c:pt>
                <c:pt idx="4">
                  <c:v>09. FINISHES</c:v>
                </c:pt>
                <c:pt idx="5">
                  <c:v>11. EQUIPMENTS</c:v>
                </c:pt>
                <c:pt idx="6">
                  <c:v>12. FURNISHING</c:v>
                </c:pt>
                <c:pt idx="7">
                  <c:v>22. PLUMBING</c:v>
                </c:pt>
                <c:pt idx="8">
                  <c:v>23. MECHANICAL/HVAC</c:v>
                </c:pt>
                <c:pt idx="9">
                  <c:v>26. ELECTRICAL</c:v>
                </c:pt>
              </c:strCache>
            </c:strRef>
          </c:cat>
          <c:val>
            <c:numRef>
              <c:f>(Sheet1!$G$8,Sheet1!$G$25,Sheet1!$G$64,Sheet1!$G$71,Sheet1!$G$82,Sheet1!$G$127,Sheet1!$G$171,Sheet1!$G$174,Sheet1!$G$190,Sheet1!$G$199)</c:f>
              <c:numCache>
                <c:formatCode>General</c:formatCode>
                <c:ptCount val="10"/>
              </c:numCache>
            </c:numRef>
          </c:val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(Sheet1!$A$8,Sheet1!$A$25,Sheet1!$A$64,Sheet1!$A$71,Sheet1!$A$82,Sheet1!$A$127,Sheet1!$A$171,Sheet1!$A$174,Sheet1!$A$190,Sheet1!$A$199)</c:f>
              <c:strCache>
                <c:ptCount val="10"/>
                <c:pt idx="0">
                  <c:v>03. CONCRETE</c:v>
                </c:pt>
                <c:pt idx="1">
                  <c:v>05. METALS</c:v>
                </c:pt>
                <c:pt idx="2">
                  <c:v>07. THERMAL AND MOISTURE CONDITIONS</c:v>
                </c:pt>
                <c:pt idx="3">
                  <c:v>08. OPENINGS</c:v>
                </c:pt>
                <c:pt idx="4">
                  <c:v>09. FINISHES</c:v>
                </c:pt>
                <c:pt idx="5">
                  <c:v>11. EQUIPMENTS</c:v>
                </c:pt>
                <c:pt idx="6">
                  <c:v>12. FURNISHING</c:v>
                </c:pt>
                <c:pt idx="7">
                  <c:v>22. PLUMBING</c:v>
                </c:pt>
                <c:pt idx="8">
                  <c:v>23. MECHANICAL/HVAC</c:v>
                </c:pt>
                <c:pt idx="9">
                  <c:v>26. ELECTRICAL</c:v>
                </c:pt>
              </c:strCache>
            </c:strRef>
          </c:cat>
          <c:val>
            <c:numRef>
              <c:f>(Sheet1!$H$8,Sheet1!$H$25,Sheet1!$H$64,Sheet1!$H$71,Sheet1!$H$82,Sheet1!$H$127,Sheet1!$H$171,Sheet1!$H$174,Sheet1!$H$190,Sheet1!$H$199)</c:f>
              <c:numCache>
                <c:formatCode>General</c:formatCode>
                <c:ptCount val="10"/>
              </c:numCache>
            </c:numRef>
          </c:val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(Sheet1!$A$8,Sheet1!$A$25,Sheet1!$A$64,Sheet1!$A$71,Sheet1!$A$82,Sheet1!$A$127,Sheet1!$A$171,Sheet1!$A$174,Sheet1!$A$190,Sheet1!$A$199)</c:f>
              <c:strCache>
                <c:ptCount val="10"/>
                <c:pt idx="0">
                  <c:v>03. CONCRETE</c:v>
                </c:pt>
                <c:pt idx="1">
                  <c:v>05. METALS</c:v>
                </c:pt>
                <c:pt idx="2">
                  <c:v>07. THERMAL AND MOISTURE CONDITIONS</c:v>
                </c:pt>
                <c:pt idx="3">
                  <c:v>08. OPENINGS</c:v>
                </c:pt>
                <c:pt idx="4">
                  <c:v>09. FINISHES</c:v>
                </c:pt>
                <c:pt idx="5">
                  <c:v>11. EQUIPMENTS</c:v>
                </c:pt>
                <c:pt idx="6">
                  <c:v>12. FURNISHING</c:v>
                </c:pt>
                <c:pt idx="7">
                  <c:v>22. PLUMBING</c:v>
                </c:pt>
                <c:pt idx="8">
                  <c:v>23. MECHANICAL/HVAC</c:v>
                </c:pt>
                <c:pt idx="9">
                  <c:v>26. ELECTRICAL</c:v>
                </c:pt>
              </c:strCache>
            </c:strRef>
          </c:cat>
          <c:val>
            <c:numRef>
              <c:f>(Sheet1!$I$8,Sheet1!$I$25,Sheet1!$I$64,Sheet1!$I$71,Sheet1!$I$82,Sheet1!$I$127,Sheet1!$I$171,Sheet1!$I$174,Sheet1!$I$190,Sheet1!$I$199)</c:f>
              <c:numCache>
                <c:formatCode>General</c:formatCode>
                <c:ptCount val="10"/>
              </c:numCache>
            </c:numRef>
          </c:val>
        </c:ser>
        <c:ser>
          <c:idx val="8"/>
          <c:order val="8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(Sheet1!$A$8,Sheet1!$A$25,Sheet1!$A$64,Sheet1!$A$71,Sheet1!$A$82,Sheet1!$A$127,Sheet1!$A$171,Sheet1!$A$174,Sheet1!$A$190,Sheet1!$A$199)</c:f>
              <c:strCache>
                <c:ptCount val="10"/>
                <c:pt idx="0">
                  <c:v>03. CONCRETE</c:v>
                </c:pt>
                <c:pt idx="1">
                  <c:v>05. METALS</c:v>
                </c:pt>
                <c:pt idx="2">
                  <c:v>07. THERMAL AND MOISTURE CONDITIONS</c:v>
                </c:pt>
                <c:pt idx="3">
                  <c:v>08. OPENINGS</c:v>
                </c:pt>
                <c:pt idx="4">
                  <c:v>09. FINISHES</c:v>
                </c:pt>
                <c:pt idx="5">
                  <c:v>11. EQUIPMENTS</c:v>
                </c:pt>
                <c:pt idx="6">
                  <c:v>12. FURNISHING</c:v>
                </c:pt>
                <c:pt idx="7">
                  <c:v>22. PLUMBING</c:v>
                </c:pt>
                <c:pt idx="8">
                  <c:v>23. MECHANICAL/HVAC</c:v>
                </c:pt>
                <c:pt idx="9">
                  <c:v>26. ELECTRICAL</c:v>
                </c:pt>
              </c:strCache>
            </c:strRef>
          </c:cat>
          <c:val>
            <c:numRef>
              <c:f>(Sheet1!$J$8,Sheet1!$J$25,Sheet1!$J$64,Sheet1!$J$71,Sheet1!$J$82,Sheet1!$J$127,Sheet1!$J$171,Sheet1!$J$174,Sheet1!$J$190,Sheet1!$J$199)</c:f>
              <c:numCache>
                <c:formatCode>"$"#,##0.00</c:formatCode>
                <c:ptCount val="10"/>
                <c:pt idx="0">
                  <c:v>100922.856</c:v>
                </c:pt>
                <c:pt idx="1">
                  <c:v>15824.325000000001</c:v>
                </c:pt>
                <c:pt idx="2">
                  <c:v>31481.200000000001</c:v>
                </c:pt>
                <c:pt idx="3">
                  <c:v>22323</c:v>
                </c:pt>
                <c:pt idx="4">
                  <c:v>32707.546000000002</c:v>
                </c:pt>
                <c:pt idx="5">
                  <c:v>68464.87</c:v>
                </c:pt>
                <c:pt idx="6">
                  <c:v>2013.1399999999999</c:v>
                </c:pt>
                <c:pt idx="7">
                  <c:v>1896.2223999999999</c:v>
                </c:pt>
                <c:pt idx="8">
                  <c:v>515</c:v>
                </c:pt>
                <c:pt idx="9">
                  <c:v>14663.2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6187120"/>
        <c:axId val="316179280"/>
      </c:barChart>
      <c:catAx>
        <c:axId val="316187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6179280"/>
        <c:crosses val="autoZero"/>
        <c:auto val="1"/>
        <c:lblAlgn val="ctr"/>
        <c:lblOffset val="100"/>
        <c:noMultiLvlLbl val="0"/>
      </c:catAx>
      <c:valAx>
        <c:axId val="316179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6187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220</xdr:row>
      <xdr:rowOff>29135</xdr:rowOff>
    </xdr:from>
    <xdr:to>
      <xdr:col>9</xdr:col>
      <xdr:colOff>1051891</xdr:colOff>
      <xdr:row>235</xdr:row>
      <xdr:rowOff>145677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4"/>
  <sheetViews>
    <sheetView showGridLines="0" tabSelected="1" zoomScale="85" zoomScaleNormal="85" workbookViewId="0">
      <pane ySplit="6" topLeftCell="A7" activePane="bottomLeft" state="frozen"/>
      <selection pane="bottomLeft" activeCell="H10" sqref="H10"/>
    </sheetView>
  </sheetViews>
  <sheetFormatPr defaultRowHeight="15" x14ac:dyDescent="0.25"/>
  <cols>
    <col min="1" max="1" width="9.140625" customWidth="1"/>
    <col min="2" max="2" width="46.5703125" style="27" customWidth="1"/>
    <col min="3" max="3" width="11.7109375" customWidth="1"/>
    <col min="4" max="4" width="10" bestFit="1" customWidth="1"/>
    <col min="5" max="5" width="10.5703125" bestFit="1" customWidth="1"/>
    <col min="6" max="6" width="5.85546875" bestFit="1" customWidth="1"/>
    <col min="7" max="7" width="10.85546875" bestFit="1" customWidth="1"/>
    <col min="8" max="8" width="16.5703125" bestFit="1" customWidth="1"/>
    <col min="9" max="9" width="9.85546875" customWidth="1"/>
    <col min="10" max="10" width="15.7109375" bestFit="1" customWidth="1"/>
  </cols>
  <sheetData>
    <row r="1" spans="1:10" ht="18.75" x14ac:dyDescent="0.3">
      <c r="A1" s="64" t="s">
        <v>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ht="30" customHeight="1" x14ac:dyDescent="0.25">
      <c r="A2" s="6" t="s">
        <v>1</v>
      </c>
      <c r="B2" s="54" t="s">
        <v>131</v>
      </c>
      <c r="D2" s="2"/>
      <c r="E2" s="2"/>
      <c r="F2" s="2"/>
      <c r="H2" s="2"/>
      <c r="I2" s="3"/>
      <c r="J2" s="4"/>
    </row>
    <row r="3" spans="1:10" ht="15" customHeight="1" x14ac:dyDescent="0.25">
      <c r="A3" s="5" t="s">
        <v>2</v>
      </c>
      <c r="B3" s="67" t="s">
        <v>130</v>
      </c>
      <c r="C3" s="6" t="s">
        <v>3</v>
      </c>
      <c r="D3" s="31"/>
      <c r="E3" s="2"/>
      <c r="F3" s="2"/>
      <c r="H3" s="2"/>
      <c r="I3" s="3"/>
      <c r="J3" s="4"/>
    </row>
    <row r="4" spans="1:10" x14ac:dyDescent="0.25">
      <c r="A4" s="5" t="s">
        <v>4</v>
      </c>
      <c r="B4" s="67"/>
      <c r="C4" s="6" t="s">
        <v>5</v>
      </c>
      <c r="D4" s="31"/>
      <c r="F4" s="2"/>
      <c r="H4" s="2"/>
      <c r="I4" s="3"/>
      <c r="J4" s="4"/>
    </row>
    <row r="5" spans="1:10" x14ac:dyDescent="0.25">
      <c r="A5" s="7" t="s">
        <v>6</v>
      </c>
      <c r="B5" s="1"/>
      <c r="C5" s="6" t="s">
        <v>7</v>
      </c>
      <c r="D5" s="55"/>
      <c r="E5" s="8"/>
      <c r="F5" s="8"/>
      <c r="G5" s="2"/>
      <c r="H5" s="8"/>
      <c r="I5" s="3"/>
      <c r="J5" s="4"/>
    </row>
    <row r="6" spans="1:10" s="11" customFormat="1" x14ac:dyDescent="0.25">
      <c r="A6" s="9" t="s">
        <v>8</v>
      </c>
      <c r="B6" s="10" t="s">
        <v>9</v>
      </c>
      <c r="C6" s="9" t="s">
        <v>10</v>
      </c>
      <c r="D6" s="9" t="s">
        <v>11</v>
      </c>
      <c r="E6" s="9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</row>
    <row r="7" spans="1:10" x14ac:dyDescent="0.25">
      <c r="A7" s="12"/>
      <c r="B7" s="13"/>
      <c r="C7" s="14"/>
      <c r="D7" s="14"/>
      <c r="E7" s="14"/>
      <c r="F7" s="14"/>
      <c r="G7" s="14"/>
      <c r="H7" s="14"/>
      <c r="I7" s="12"/>
      <c r="J7" s="12"/>
    </row>
    <row r="8" spans="1:10" ht="18.75" x14ac:dyDescent="0.25">
      <c r="A8" s="63" t="s">
        <v>173</v>
      </c>
      <c r="B8" s="63"/>
      <c r="C8" s="63"/>
      <c r="D8" s="63"/>
      <c r="E8" s="63"/>
      <c r="F8" s="63"/>
      <c r="G8" s="63"/>
      <c r="H8" s="63"/>
      <c r="I8" s="63"/>
      <c r="J8" s="15">
        <f>SUM(H9:H18)</f>
        <v>100922.856</v>
      </c>
    </row>
    <row r="9" spans="1:10" ht="15.75" x14ac:dyDescent="0.25">
      <c r="B9" s="48" t="s">
        <v>133</v>
      </c>
      <c r="C9" s="16"/>
      <c r="D9" s="17"/>
      <c r="F9" s="18"/>
      <c r="G9" s="19"/>
      <c r="J9" s="20"/>
    </row>
    <row r="10" spans="1:10" ht="45" x14ac:dyDescent="0.25">
      <c r="A10" s="9">
        <f>IF(E10&lt;&gt;"",1+MAX($A$8:A9),"")</f>
        <v>1</v>
      </c>
      <c r="B10" s="49" t="s">
        <v>134</v>
      </c>
      <c r="C10" s="21">
        <v>509</v>
      </c>
      <c r="D10" s="22">
        <v>0.05</v>
      </c>
      <c r="E10" s="23">
        <f t="shared" ref="E10:E13" si="0">C10*(1+D10)</f>
        <v>534.45000000000005</v>
      </c>
      <c r="F10" s="24" t="s">
        <v>18</v>
      </c>
      <c r="G10" s="25">
        <v>7.2</v>
      </c>
      <c r="H10" s="25">
        <f t="shared" ref="H10:H13" si="1">G10*E10</f>
        <v>3848.0400000000004</v>
      </c>
      <c r="I10" s="26"/>
      <c r="J10" s="26"/>
    </row>
    <row r="11" spans="1:10" ht="75" x14ac:dyDescent="0.25">
      <c r="A11" s="9">
        <f>IF(E11&lt;&gt;"",1+MAX($A$8:A10),"")</f>
        <v>2</v>
      </c>
      <c r="B11" s="49" t="s">
        <v>135</v>
      </c>
      <c r="C11" s="21">
        <v>453</v>
      </c>
      <c r="D11" s="22">
        <v>0.05</v>
      </c>
      <c r="E11" s="23">
        <f t="shared" si="0"/>
        <v>475.65000000000003</v>
      </c>
      <c r="F11" s="24" t="s">
        <v>18</v>
      </c>
      <c r="G11" s="25">
        <v>7.2</v>
      </c>
      <c r="H11" s="25">
        <f t="shared" si="1"/>
        <v>3424.6800000000003</v>
      </c>
      <c r="I11" s="26"/>
      <c r="J11" s="26"/>
    </row>
    <row r="12" spans="1:10" ht="60" x14ac:dyDescent="0.25">
      <c r="A12" s="9">
        <f>IF(E12&lt;&gt;"",1+MAX($A$8:A11),"")</f>
        <v>3</v>
      </c>
      <c r="B12" s="49" t="s">
        <v>136</v>
      </c>
      <c r="C12" s="21">
        <v>1009</v>
      </c>
      <c r="D12" s="22">
        <v>0.05</v>
      </c>
      <c r="E12" s="23">
        <f t="shared" si="0"/>
        <v>1059.45</v>
      </c>
      <c r="F12" s="24" t="s">
        <v>18</v>
      </c>
      <c r="G12" s="25">
        <v>7.2</v>
      </c>
      <c r="H12" s="25">
        <f t="shared" si="1"/>
        <v>7628.0400000000009</v>
      </c>
      <c r="I12" s="26"/>
      <c r="J12" s="26"/>
    </row>
    <row r="13" spans="1:10" ht="60" x14ac:dyDescent="0.25">
      <c r="A13" s="9">
        <f>IF(E13&lt;&gt;"",1+MAX($A$8:A12),"")</f>
        <v>4</v>
      </c>
      <c r="B13" s="49" t="s">
        <v>137</v>
      </c>
      <c r="C13" s="21">
        <v>244</v>
      </c>
      <c r="D13" s="22">
        <v>0.05</v>
      </c>
      <c r="E13" s="23">
        <f t="shared" si="0"/>
        <v>256.2</v>
      </c>
      <c r="F13" s="24" t="s">
        <v>18</v>
      </c>
      <c r="G13" s="25">
        <v>7.6</v>
      </c>
      <c r="H13" s="25">
        <f t="shared" si="1"/>
        <v>1947.12</v>
      </c>
      <c r="I13" s="26"/>
      <c r="J13" s="26"/>
    </row>
    <row r="14" spans="1:10" x14ac:dyDescent="0.25">
      <c r="A14" s="12"/>
      <c r="B14" s="56"/>
      <c r="C14" s="16"/>
      <c r="D14" s="32"/>
      <c r="E14" s="16"/>
      <c r="F14" s="18"/>
      <c r="G14" s="34"/>
      <c r="H14" s="34"/>
      <c r="I14" s="35"/>
      <c r="J14" s="35"/>
    </row>
    <row r="15" spans="1:10" ht="15.75" x14ac:dyDescent="0.25">
      <c r="A15" s="57" t="str">
        <f>IF(E15&lt;&gt;"",1+MAX($A$8:A14),"")</f>
        <v/>
      </c>
      <c r="B15" s="58" t="s">
        <v>138</v>
      </c>
      <c r="C15" s="59"/>
      <c r="D15" s="60"/>
      <c r="E15" s="57"/>
      <c r="F15" s="61"/>
      <c r="G15" s="62"/>
      <c r="H15" s="57"/>
      <c r="I15" s="57"/>
      <c r="J15" s="20"/>
    </row>
    <row r="16" spans="1:10" ht="45" x14ac:dyDescent="0.25">
      <c r="A16" s="9">
        <f>IF(E16&lt;&gt;"",1+MAX($A$8:A15),"")</f>
        <v>5</v>
      </c>
      <c r="B16" s="49" t="s">
        <v>139</v>
      </c>
      <c r="C16" s="21">
        <v>6.48</v>
      </c>
      <c r="D16" s="22">
        <v>0.08</v>
      </c>
      <c r="E16" s="23">
        <f t="shared" ref="E16:E18" si="2">C16*(1+D16)</f>
        <v>6.9984000000000011</v>
      </c>
      <c r="F16" s="24" t="s">
        <v>140</v>
      </c>
      <c r="G16" s="25">
        <v>750</v>
      </c>
      <c r="H16" s="25">
        <f t="shared" ref="H16:H18" si="3">G16*E16</f>
        <v>5248.8000000000011</v>
      </c>
      <c r="I16" s="26"/>
      <c r="J16" s="26"/>
    </row>
    <row r="17" spans="1:10" ht="45" x14ac:dyDescent="0.25">
      <c r="A17" s="9">
        <f>IF(E17&lt;&gt;"",1+MAX($A$8:A16),"")</f>
        <v>6</v>
      </c>
      <c r="B17" s="49" t="s">
        <v>141</v>
      </c>
      <c r="C17" s="21">
        <v>50.48</v>
      </c>
      <c r="D17" s="22">
        <v>0.08</v>
      </c>
      <c r="E17" s="23">
        <f t="shared" si="2"/>
        <v>54.5184</v>
      </c>
      <c r="F17" s="24" t="s">
        <v>140</v>
      </c>
      <c r="G17" s="25">
        <v>750</v>
      </c>
      <c r="H17" s="25">
        <f t="shared" si="3"/>
        <v>40888.800000000003</v>
      </c>
      <c r="I17" s="26"/>
      <c r="J17" s="26"/>
    </row>
    <row r="18" spans="1:10" ht="45" x14ac:dyDescent="0.25">
      <c r="A18" s="9">
        <f>IF(E18&lt;&gt;"",1+MAX($A$8:A17),"")</f>
        <v>7</v>
      </c>
      <c r="B18" s="49" t="s">
        <v>142</v>
      </c>
      <c r="C18" s="21">
        <v>46.22</v>
      </c>
      <c r="D18" s="22">
        <v>0.08</v>
      </c>
      <c r="E18" s="23">
        <f t="shared" si="2"/>
        <v>49.9176</v>
      </c>
      <c r="F18" s="24" t="s">
        <v>140</v>
      </c>
      <c r="G18" s="25">
        <v>760</v>
      </c>
      <c r="H18" s="25">
        <f t="shared" si="3"/>
        <v>37937.375999999997</v>
      </c>
      <c r="I18" s="26"/>
      <c r="J18" s="26"/>
    </row>
    <row r="19" spans="1:10" x14ac:dyDescent="0.25">
      <c r="A19" s="12"/>
      <c r="B19" s="56"/>
      <c r="C19" s="16"/>
      <c r="D19" s="32"/>
      <c r="E19" s="16"/>
      <c r="F19" s="18"/>
      <c r="G19" s="34"/>
      <c r="H19" s="34"/>
      <c r="I19" s="35"/>
      <c r="J19" s="35"/>
    </row>
    <row r="20" spans="1:10" ht="18.75" x14ac:dyDescent="0.25">
      <c r="A20" s="63" t="s">
        <v>145</v>
      </c>
      <c r="B20" s="63"/>
      <c r="C20" s="63"/>
      <c r="D20" s="63"/>
      <c r="E20" s="63"/>
      <c r="F20" s="63"/>
      <c r="G20" s="63"/>
      <c r="H20" s="63"/>
      <c r="I20" s="63"/>
      <c r="J20" s="15">
        <f>SUM(H21:H22)</f>
        <v>43565.522000000004</v>
      </c>
    </row>
    <row r="21" spans="1:10" ht="60" x14ac:dyDescent="0.25">
      <c r="A21" s="9">
        <f>IF(E21&lt;&gt;"",1+MAX($A$8:A20),"")</f>
        <v>8</v>
      </c>
      <c r="B21" s="51" t="s">
        <v>143</v>
      </c>
      <c r="C21" s="21">
        <v>809</v>
      </c>
      <c r="D21" s="22">
        <v>0.1</v>
      </c>
      <c r="E21" s="23">
        <f t="shared" ref="E21:E22" si="4">C21*(1+D21)</f>
        <v>889.90000000000009</v>
      </c>
      <c r="F21" s="24" t="s">
        <v>18</v>
      </c>
      <c r="G21" s="25">
        <v>11.03</v>
      </c>
      <c r="H21" s="25">
        <f t="shared" ref="H21:H22" si="5">G21*E21</f>
        <v>9815.5969999999998</v>
      </c>
      <c r="I21" s="26"/>
      <c r="J21" s="26"/>
    </row>
    <row r="22" spans="1:10" ht="60" x14ac:dyDescent="0.25">
      <c r="A22" s="9">
        <f>IF(E22&lt;&gt;"",1+MAX($A$8:A21),"")</f>
        <v>9</v>
      </c>
      <c r="B22" s="51" t="s">
        <v>144</v>
      </c>
      <c r="C22" s="21">
        <v>3719</v>
      </c>
      <c r="D22" s="22">
        <v>0.1</v>
      </c>
      <c r="E22" s="23">
        <f t="shared" si="4"/>
        <v>4090.9000000000005</v>
      </c>
      <c r="F22" s="24" t="s">
        <v>18</v>
      </c>
      <c r="G22" s="25">
        <v>8.25</v>
      </c>
      <c r="H22" s="25">
        <f t="shared" si="5"/>
        <v>33749.925000000003</v>
      </c>
      <c r="I22" s="26"/>
      <c r="J22" s="26"/>
    </row>
    <row r="23" spans="1:10" x14ac:dyDescent="0.25">
      <c r="A23" s="12"/>
      <c r="B23" s="56"/>
      <c r="C23" s="16"/>
      <c r="D23" s="32"/>
      <c r="E23" s="16"/>
      <c r="F23" s="18"/>
      <c r="G23" s="34"/>
      <c r="H23" s="34"/>
      <c r="I23" s="35"/>
      <c r="J23" s="35"/>
    </row>
    <row r="24" spans="1:10" x14ac:dyDescent="0.25">
      <c r="A24" s="28" t="str">
        <f>IF(E24&lt;&gt;"",1+MAX($A$8:A13),"")</f>
        <v/>
      </c>
    </row>
    <row r="25" spans="1:10" ht="18.75" x14ac:dyDescent="0.25">
      <c r="A25" s="63" t="s">
        <v>22</v>
      </c>
      <c r="B25" s="63"/>
      <c r="C25" s="63"/>
      <c r="D25" s="63"/>
      <c r="E25" s="63"/>
      <c r="F25" s="63"/>
      <c r="G25" s="63"/>
      <c r="H25" s="63"/>
      <c r="I25" s="63"/>
      <c r="J25" s="15">
        <f>SUM(H26:H40)</f>
        <v>15824.325000000001</v>
      </c>
    </row>
    <row r="26" spans="1:10" ht="15.75" x14ac:dyDescent="0.25">
      <c r="A26" t="str">
        <f>IF(E26&lt;&gt;"",1+MAX($A$8:A25),"")</f>
        <v/>
      </c>
      <c r="B26" s="48" t="s">
        <v>23</v>
      </c>
      <c r="C26" s="16"/>
      <c r="D26" s="17"/>
      <c r="E26" s="16"/>
      <c r="F26" s="18"/>
      <c r="G26" s="19"/>
      <c r="H26" s="29"/>
      <c r="J26" s="30"/>
    </row>
    <row r="27" spans="1:10" x14ac:dyDescent="0.25">
      <c r="A27" s="9">
        <f>IF(E27&lt;&gt;"",1+MAX($A$8:A26),"")</f>
        <v>10</v>
      </c>
      <c r="B27" s="51" t="s">
        <v>148</v>
      </c>
      <c r="C27" s="21">
        <v>1015</v>
      </c>
      <c r="D27" s="22">
        <v>0.1</v>
      </c>
      <c r="E27" s="23">
        <f t="shared" ref="E27:E29" si="6">C27*(1+D27)</f>
        <v>1116.5</v>
      </c>
      <c r="F27" s="24" t="s">
        <v>18</v>
      </c>
      <c r="G27" s="25">
        <v>2.0099999999999998</v>
      </c>
      <c r="H27" s="25">
        <f t="shared" ref="H27:H29" si="7">G27*E27</f>
        <v>2244.165</v>
      </c>
      <c r="I27" s="26"/>
      <c r="J27" s="26"/>
    </row>
    <row r="28" spans="1:10" x14ac:dyDescent="0.25">
      <c r="A28" s="9">
        <f>IF(E28&lt;&gt;"",1+MAX($A$8:A27),"")</f>
        <v>11</v>
      </c>
      <c r="B28" s="51" t="s">
        <v>149</v>
      </c>
      <c r="C28" s="21">
        <v>1240</v>
      </c>
      <c r="D28" s="22">
        <v>0.1</v>
      </c>
      <c r="E28" s="23">
        <f t="shared" si="6"/>
        <v>1364</v>
      </c>
      <c r="F28" s="24" t="s">
        <v>18</v>
      </c>
      <c r="G28" s="25">
        <v>1.58</v>
      </c>
      <c r="H28" s="25">
        <f t="shared" si="7"/>
        <v>2155.12</v>
      </c>
      <c r="I28" s="26"/>
      <c r="J28" s="26"/>
    </row>
    <row r="29" spans="1:10" x14ac:dyDescent="0.25">
      <c r="A29" s="9">
        <f>IF(E29&lt;&gt;"",1+MAX($A$8:A28),"")</f>
        <v>12</v>
      </c>
      <c r="B29" s="51" t="s">
        <v>150</v>
      </c>
      <c r="C29" s="21">
        <v>2552</v>
      </c>
      <c r="D29" s="22">
        <v>0.1</v>
      </c>
      <c r="E29" s="23">
        <f t="shared" si="6"/>
        <v>2807.2000000000003</v>
      </c>
      <c r="F29" s="24" t="s">
        <v>18</v>
      </c>
      <c r="G29" s="25">
        <v>1.2</v>
      </c>
      <c r="H29" s="25">
        <f t="shared" si="7"/>
        <v>3368.6400000000003</v>
      </c>
      <c r="I29" s="26"/>
      <c r="J29" s="26"/>
    </row>
    <row r="30" spans="1:10" x14ac:dyDescent="0.25">
      <c r="A30" s="12"/>
      <c r="B30" s="50" t="s">
        <v>21</v>
      </c>
      <c r="C30" s="16"/>
      <c r="D30" s="17"/>
      <c r="E30" s="16"/>
      <c r="F30" s="18"/>
      <c r="G30" s="19"/>
      <c r="H30" s="29"/>
    </row>
    <row r="31" spans="1:10" ht="15.75" x14ac:dyDescent="0.25">
      <c r="A31" s="12"/>
      <c r="B31" s="48" t="s">
        <v>24</v>
      </c>
      <c r="C31" s="16"/>
      <c r="D31" s="17"/>
      <c r="E31" s="16"/>
      <c r="F31" s="18"/>
      <c r="G31" s="19"/>
      <c r="H31" s="29"/>
    </row>
    <row r="32" spans="1:10" x14ac:dyDescent="0.25">
      <c r="A32" s="9">
        <f>IF(E32&lt;&gt;"",1+MAX($A$8:A31),"")</f>
        <v>13</v>
      </c>
      <c r="B32" s="51" t="s">
        <v>151</v>
      </c>
      <c r="C32" s="21">
        <v>183</v>
      </c>
      <c r="D32" s="22">
        <v>0.1</v>
      </c>
      <c r="E32" s="23">
        <f t="shared" ref="E32:E37" si="8">C32*(1+D32)</f>
        <v>201.3</v>
      </c>
      <c r="F32" s="24" t="s">
        <v>19</v>
      </c>
      <c r="G32" s="25">
        <v>4</v>
      </c>
      <c r="H32" s="25">
        <f t="shared" ref="H32:H37" si="9">G32*E32</f>
        <v>805.2</v>
      </c>
      <c r="I32" s="26"/>
      <c r="J32" s="26"/>
    </row>
    <row r="33" spans="1:10" x14ac:dyDescent="0.25">
      <c r="A33" s="9">
        <f>IF(E33&lt;&gt;"",1+MAX($A$8:A32),"")</f>
        <v>14</v>
      </c>
      <c r="B33" s="51" t="s">
        <v>152</v>
      </c>
      <c r="C33" s="21">
        <v>183</v>
      </c>
      <c r="D33" s="22">
        <v>0.1</v>
      </c>
      <c r="E33" s="23">
        <f t="shared" si="8"/>
        <v>201.3</v>
      </c>
      <c r="F33" s="24" t="s">
        <v>19</v>
      </c>
      <c r="G33" s="25">
        <v>3.6</v>
      </c>
      <c r="H33" s="25">
        <f t="shared" si="9"/>
        <v>724.68000000000006</v>
      </c>
      <c r="I33" s="26"/>
      <c r="J33" s="26"/>
    </row>
    <row r="34" spans="1:10" x14ac:dyDescent="0.25">
      <c r="A34" s="9">
        <f>IF(E34&lt;&gt;"",1+MAX($A$8:A33),"")</f>
        <v>15</v>
      </c>
      <c r="B34" s="51" t="s">
        <v>153</v>
      </c>
      <c r="C34" s="21">
        <v>112</v>
      </c>
      <c r="D34" s="22">
        <v>0.1</v>
      </c>
      <c r="E34" s="23">
        <f t="shared" si="8"/>
        <v>123.20000000000002</v>
      </c>
      <c r="F34" s="24" t="s">
        <v>19</v>
      </c>
      <c r="G34" s="25">
        <v>4.0999999999999996</v>
      </c>
      <c r="H34" s="25">
        <f t="shared" si="9"/>
        <v>505.12</v>
      </c>
      <c r="I34" s="26"/>
      <c r="J34" s="26"/>
    </row>
    <row r="35" spans="1:10" x14ac:dyDescent="0.25">
      <c r="A35" s="9">
        <f>IF(E35&lt;&gt;"",1+MAX($A$8:A34),"")</f>
        <v>16</v>
      </c>
      <c r="B35" s="51" t="s">
        <v>154</v>
      </c>
      <c r="C35" s="21">
        <v>112</v>
      </c>
      <c r="D35" s="22">
        <v>0.1</v>
      </c>
      <c r="E35" s="23">
        <f t="shared" si="8"/>
        <v>123.20000000000002</v>
      </c>
      <c r="F35" s="24" t="s">
        <v>19</v>
      </c>
      <c r="G35" s="25">
        <v>3.7</v>
      </c>
      <c r="H35" s="25">
        <f t="shared" si="9"/>
        <v>455.84000000000009</v>
      </c>
      <c r="I35" s="26"/>
      <c r="J35" s="26"/>
    </row>
    <row r="36" spans="1:10" x14ac:dyDescent="0.25">
      <c r="A36" s="9">
        <f>IF(E36&lt;&gt;"",1+MAX($A$8:A35),"")</f>
        <v>17</v>
      </c>
      <c r="B36" s="51" t="s">
        <v>155</v>
      </c>
      <c r="C36" s="21">
        <v>284</v>
      </c>
      <c r="D36" s="22">
        <v>0.1</v>
      </c>
      <c r="E36" s="23">
        <f t="shared" si="8"/>
        <v>312.40000000000003</v>
      </c>
      <c r="F36" s="24" t="s">
        <v>19</v>
      </c>
      <c r="G36" s="25">
        <v>1.8</v>
      </c>
      <c r="H36" s="25">
        <f t="shared" si="9"/>
        <v>562.32000000000005</v>
      </c>
      <c r="I36" s="26"/>
      <c r="J36" s="26"/>
    </row>
    <row r="37" spans="1:10" x14ac:dyDescent="0.25">
      <c r="A37" s="9">
        <f>IF(E37&lt;&gt;"",1+MAX($A$8:A36),"")</f>
        <v>18</v>
      </c>
      <c r="B37" s="51" t="s">
        <v>156</v>
      </c>
      <c r="C37" s="21">
        <v>284</v>
      </c>
      <c r="D37" s="22">
        <v>0.1</v>
      </c>
      <c r="E37" s="23">
        <f t="shared" si="8"/>
        <v>312.40000000000003</v>
      </c>
      <c r="F37" s="24" t="s">
        <v>19</v>
      </c>
      <c r="G37" s="25">
        <v>1.5</v>
      </c>
      <c r="H37" s="25">
        <f t="shared" si="9"/>
        <v>468.6</v>
      </c>
      <c r="I37" s="26"/>
      <c r="J37" s="26"/>
    </row>
    <row r="38" spans="1:10" x14ac:dyDescent="0.25">
      <c r="A38" s="12"/>
      <c r="B38" s="56"/>
      <c r="C38" s="16"/>
      <c r="D38" s="32"/>
      <c r="E38" s="16"/>
      <c r="F38" s="18"/>
      <c r="G38" s="34"/>
      <c r="H38" s="34"/>
      <c r="I38" s="35"/>
      <c r="J38" s="35"/>
    </row>
    <row r="39" spans="1:10" ht="30" x14ac:dyDescent="0.25">
      <c r="A39" s="9">
        <f>IF(E39&lt;&gt;"",1+MAX($A$8:A38),"")</f>
        <v>19</v>
      </c>
      <c r="B39" s="51" t="s">
        <v>146</v>
      </c>
      <c r="C39" s="21">
        <v>29</v>
      </c>
      <c r="D39" s="22">
        <v>0.1</v>
      </c>
      <c r="E39" s="23">
        <f t="shared" ref="E39:E40" si="10">C39*(1+D39)</f>
        <v>31.900000000000002</v>
      </c>
      <c r="F39" s="24" t="s">
        <v>19</v>
      </c>
      <c r="G39" s="25">
        <v>5.6</v>
      </c>
      <c r="H39" s="25">
        <f t="shared" ref="H39:H40" si="11">G39*E39</f>
        <v>178.64000000000001</v>
      </c>
      <c r="I39" s="26"/>
      <c r="J39" s="26"/>
    </row>
    <row r="40" spans="1:10" x14ac:dyDescent="0.25">
      <c r="A40" s="9">
        <f>IF(E40&lt;&gt;"",1+MAX($A$8:A39),"")</f>
        <v>20</v>
      </c>
      <c r="B40" s="51" t="s">
        <v>147</v>
      </c>
      <c r="C40" s="21">
        <v>99</v>
      </c>
      <c r="D40" s="22">
        <v>0.1</v>
      </c>
      <c r="E40" s="23">
        <f t="shared" si="10"/>
        <v>108.9</v>
      </c>
      <c r="F40" s="24" t="s">
        <v>19</v>
      </c>
      <c r="G40" s="25">
        <v>40</v>
      </c>
      <c r="H40" s="25">
        <f t="shared" si="11"/>
        <v>4356</v>
      </c>
      <c r="I40" s="26"/>
      <c r="J40" s="26"/>
    </row>
    <row r="41" spans="1:10" x14ac:dyDescent="0.25">
      <c r="A41" s="28" t="str">
        <f>IF(E41&lt;&gt;"",1+MAX($A$8:A37),"")</f>
        <v/>
      </c>
      <c r="I41" s="35"/>
      <c r="J41" s="35"/>
    </row>
    <row r="42" spans="1:10" ht="18.75" x14ac:dyDescent="0.25">
      <c r="A42" s="63" t="s">
        <v>172</v>
      </c>
      <c r="B42" s="63"/>
      <c r="C42" s="63"/>
      <c r="D42" s="63"/>
      <c r="E42" s="63"/>
      <c r="F42" s="63"/>
      <c r="G42" s="63"/>
      <c r="H42" s="63"/>
      <c r="I42" s="63"/>
      <c r="J42" s="15">
        <f>SUM(H43:H62)</f>
        <v>35762</v>
      </c>
    </row>
    <row r="43" spans="1:10" x14ac:dyDescent="0.25">
      <c r="A43" s="9">
        <f>IF(E43&lt;&gt;"",1+MAX($A$8:A42),"")</f>
        <v>21</v>
      </c>
      <c r="B43" s="51" t="s">
        <v>157</v>
      </c>
      <c r="C43" s="21">
        <v>18</v>
      </c>
      <c r="D43" s="22">
        <v>0.1</v>
      </c>
      <c r="E43" s="23">
        <f t="shared" ref="E43:E47" si="12">C43*(1+D43)</f>
        <v>19.8</v>
      </c>
      <c r="F43" s="24" t="s">
        <v>19</v>
      </c>
      <c r="G43" s="25">
        <v>14.2</v>
      </c>
      <c r="H43" s="25">
        <f t="shared" ref="H43:H47" si="13">G43*C43</f>
        <v>255.6</v>
      </c>
      <c r="I43" s="26"/>
      <c r="J43" s="26"/>
    </row>
    <row r="44" spans="1:10" x14ac:dyDescent="0.25">
      <c r="A44" s="9">
        <f>IF(E44&lt;&gt;"",1+MAX($A$8:A43),"")</f>
        <v>22</v>
      </c>
      <c r="B44" s="51" t="s">
        <v>158</v>
      </c>
      <c r="C44" s="21">
        <v>46</v>
      </c>
      <c r="D44" s="22">
        <v>0.1</v>
      </c>
      <c r="E44" s="23">
        <f t="shared" si="12"/>
        <v>50.6</v>
      </c>
      <c r="F44" s="24" t="s">
        <v>19</v>
      </c>
      <c r="G44" s="25">
        <v>12</v>
      </c>
      <c r="H44" s="25">
        <f t="shared" si="13"/>
        <v>552</v>
      </c>
      <c r="I44" s="26"/>
      <c r="J44" s="26"/>
    </row>
    <row r="45" spans="1:10" x14ac:dyDescent="0.25">
      <c r="A45" s="9">
        <f>IF(E45&lt;&gt;"",1+MAX($A$8:A44),"")</f>
        <v>23</v>
      </c>
      <c r="B45" s="51" t="s">
        <v>159</v>
      </c>
      <c r="C45" s="21">
        <v>6</v>
      </c>
      <c r="D45" s="22">
        <v>0.1</v>
      </c>
      <c r="E45" s="23">
        <f t="shared" si="12"/>
        <v>6.6000000000000005</v>
      </c>
      <c r="F45" s="24" t="s">
        <v>19</v>
      </c>
      <c r="G45" s="25">
        <v>12.2</v>
      </c>
      <c r="H45" s="25">
        <f t="shared" si="13"/>
        <v>73.199999999999989</v>
      </c>
      <c r="I45" s="26"/>
      <c r="J45" s="26"/>
    </row>
    <row r="46" spans="1:10" ht="30" x14ac:dyDescent="0.25">
      <c r="A46" s="9">
        <f>IF(E46&lt;&gt;"",1+MAX($A$8:A45),"")</f>
        <v>24</v>
      </c>
      <c r="B46" s="51" t="s">
        <v>160</v>
      </c>
      <c r="C46" s="21">
        <v>43</v>
      </c>
      <c r="D46" s="22">
        <v>0.1</v>
      </c>
      <c r="E46" s="23">
        <f t="shared" si="12"/>
        <v>47.300000000000004</v>
      </c>
      <c r="F46" s="24" t="s">
        <v>19</v>
      </c>
      <c r="G46" s="25">
        <v>6.8</v>
      </c>
      <c r="H46" s="25">
        <f t="shared" si="13"/>
        <v>292.39999999999998</v>
      </c>
      <c r="I46" s="26"/>
      <c r="J46" s="26"/>
    </row>
    <row r="47" spans="1:10" ht="45" x14ac:dyDescent="0.25">
      <c r="A47" s="9">
        <f>IF(E47&lt;&gt;"",1+MAX($A$8:A46),"")</f>
        <v>25</v>
      </c>
      <c r="B47" s="51" t="s">
        <v>161</v>
      </c>
      <c r="C47" s="21">
        <v>42</v>
      </c>
      <c r="D47" s="22">
        <v>0.1</v>
      </c>
      <c r="E47" s="23">
        <f t="shared" si="12"/>
        <v>46.2</v>
      </c>
      <c r="F47" s="24" t="s">
        <v>19</v>
      </c>
      <c r="G47" s="25">
        <v>7.3</v>
      </c>
      <c r="H47" s="25">
        <f t="shared" si="13"/>
        <v>306.59999999999997</v>
      </c>
      <c r="I47" s="26"/>
      <c r="J47" s="26"/>
    </row>
    <row r="48" spans="1:10" x14ac:dyDescent="0.25">
      <c r="A48" s="28"/>
      <c r="B48" s="50" t="s">
        <v>21</v>
      </c>
      <c r="C48" s="16"/>
      <c r="D48" s="17"/>
      <c r="E48" s="16"/>
      <c r="F48" s="18"/>
      <c r="G48" s="19"/>
      <c r="H48" s="29"/>
    </row>
    <row r="49" spans="1:10" ht="15.75" x14ac:dyDescent="0.25">
      <c r="A49" s="28"/>
      <c r="B49" s="48" t="s">
        <v>162</v>
      </c>
      <c r="C49" s="16"/>
      <c r="D49" s="17"/>
      <c r="E49" s="16"/>
      <c r="F49" s="18"/>
      <c r="G49" s="19"/>
      <c r="H49" s="29"/>
    </row>
    <row r="50" spans="1:10" x14ac:dyDescent="0.25">
      <c r="A50" s="9">
        <f>IF(E50&lt;&gt;"",1+MAX($A$8:A49),"")</f>
        <v>26</v>
      </c>
      <c r="B50" s="51" t="s">
        <v>163</v>
      </c>
      <c r="C50" s="21">
        <v>220</v>
      </c>
      <c r="D50" s="22">
        <v>0.1</v>
      </c>
      <c r="E50" s="23">
        <f t="shared" ref="E50:E51" si="14">C50*(1+D50)</f>
        <v>242.00000000000003</v>
      </c>
      <c r="F50" s="24" t="s">
        <v>18</v>
      </c>
      <c r="G50" s="25">
        <v>5.2</v>
      </c>
      <c r="H50" s="25">
        <f t="shared" ref="H50:H62" si="15">G50*C50</f>
        <v>1144</v>
      </c>
      <c r="I50" s="26"/>
      <c r="J50" s="26"/>
    </row>
    <row r="51" spans="1:10" ht="30" x14ac:dyDescent="0.25">
      <c r="A51" s="9">
        <f>IF(E51&lt;&gt;"",1+MAX($A$8:A50),"")</f>
        <v>27</v>
      </c>
      <c r="B51" s="51" t="s">
        <v>164</v>
      </c>
      <c r="C51" s="21">
        <v>1995</v>
      </c>
      <c r="D51" s="22">
        <v>0.1</v>
      </c>
      <c r="E51" s="23">
        <f t="shared" si="14"/>
        <v>2194.5</v>
      </c>
      <c r="F51" s="24" t="s">
        <v>18</v>
      </c>
      <c r="G51" s="25">
        <v>2.4</v>
      </c>
      <c r="H51" s="25">
        <f t="shared" si="15"/>
        <v>4788</v>
      </c>
      <c r="I51" s="26"/>
      <c r="J51" s="26"/>
    </row>
    <row r="52" spans="1:10" x14ac:dyDescent="0.25">
      <c r="A52" s="28"/>
      <c r="B52" s="50" t="s">
        <v>21</v>
      </c>
      <c r="C52" s="16"/>
      <c r="D52" s="17"/>
      <c r="E52" s="16"/>
      <c r="F52" s="18"/>
      <c r="G52" s="19"/>
      <c r="H52" s="29"/>
    </row>
    <row r="53" spans="1:10" ht="15.75" x14ac:dyDescent="0.25">
      <c r="A53" s="28"/>
      <c r="B53" s="48" t="s">
        <v>23</v>
      </c>
      <c r="C53" s="16"/>
      <c r="D53" s="17"/>
      <c r="E53" s="16"/>
      <c r="F53" s="18"/>
      <c r="G53" s="19"/>
      <c r="H53" s="29"/>
    </row>
    <row r="54" spans="1:10" x14ac:dyDescent="0.25">
      <c r="A54" s="9">
        <f>IF(E54&lt;&gt;"",1+MAX($A$8:A53),"")</f>
        <v>28</v>
      </c>
      <c r="B54" s="51" t="s">
        <v>165</v>
      </c>
      <c r="C54" s="21">
        <f>401</f>
        <v>401</v>
      </c>
      <c r="D54" s="22">
        <v>0.1</v>
      </c>
      <c r="E54" s="23">
        <f t="shared" ref="E54" si="16">C54*(1+D54)</f>
        <v>441.1</v>
      </c>
      <c r="F54" s="24" t="s">
        <v>18</v>
      </c>
      <c r="G54" s="25">
        <v>2.2000000000000002</v>
      </c>
      <c r="H54" s="25">
        <f t="shared" si="15"/>
        <v>882.2</v>
      </c>
      <c r="I54" s="26"/>
      <c r="J54" s="26"/>
    </row>
    <row r="55" spans="1:10" x14ac:dyDescent="0.25">
      <c r="A55" s="28"/>
      <c r="B55" s="50" t="s">
        <v>21</v>
      </c>
      <c r="C55" s="16"/>
      <c r="D55" s="17"/>
      <c r="E55" s="16"/>
      <c r="F55" s="18"/>
      <c r="G55" s="19"/>
      <c r="H55" s="29"/>
    </row>
    <row r="56" spans="1:10" ht="15.75" x14ac:dyDescent="0.25">
      <c r="A56" s="28"/>
      <c r="B56" s="48" t="s">
        <v>166</v>
      </c>
      <c r="C56" s="16"/>
      <c r="D56" s="17"/>
      <c r="E56" s="16"/>
      <c r="F56" s="18"/>
      <c r="G56" s="19"/>
      <c r="H56" s="29"/>
    </row>
    <row r="57" spans="1:10" ht="60" x14ac:dyDescent="0.25">
      <c r="A57" s="9">
        <f>IF(E57&lt;&gt;"",1+MAX($A$8:A56),"")</f>
        <v>29</v>
      </c>
      <c r="B57" s="51" t="s">
        <v>167</v>
      </c>
      <c r="C57" s="21">
        <v>6012</v>
      </c>
      <c r="D57" s="22">
        <v>0.1</v>
      </c>
      <c r="E57" s="23">
        <f t="shared" ref="E57" si="17">C57*(1+D57)</f>
        <v>6613.2000000000007</v>
      </c>
      <c r="F57" s="24" t="s">
        <v>18</v>
      </c>
      <c r="G57" s="25">
        <v>4</v>
      </c>
      <c r="H57" s="25">
        <f t="shared" si="15"/>
        <v>24048</v>
      </c>
      <c r="I57" s="26"/>
      <c r="J57" s="26"/>
    </row>
    <row r="58" spans="1:10" x14ac:dyDescent="0.25">
      <c r="A58" s="28"/>
      <c r="B58" s="50" t="s">
        <v>21</v>
      </c>
      <c r="C58" s="16"/>
      <c r="D58" s="17"/>
      <c r="E58" s="16"/>
      <c r="F58" s="18"/>
      <c r="G58" s="19"/>
      <c r="H58" s="29"/>
    </row>
    <row r="59" spans="1:10" ht="15.75" x14ac:dyDescent="0.25">
      <c r="A59" s="28"/>
      <c r="B59" s="48" t="s">
        <v>168</v>
      </c>
      <c r="C59" s="16"/>
      <c r="D59" s="17"/>
      <c r="E59" s="16"/>
      <c r="F59" s="18"/>
      <c r="G59" s="19"/>
      <c r="H59" s="29"/>
    </row>
    <row r="60" spans="1:10" ht="30" x14ac:dyDescent="0.25">
      <c r="A60" s="9">
        <f>IF(E60&lt;&gt;"",1+MAX($A$8:A59),"")</f>
        <v>30</v>
      </c>
      <c r="B60" s="51" t="s">
        <v>169</v>
      </c>
      <c r="C60" s="21">
        <v>4</v>
      </c>
      <c r="D60" s="22">
        <v>0.1</v>
      </c>
      <c r="E60" s="23">
        <f t="shared" ref="E60:E62" si="18">C60*(1+D60)</f>
        <v>4.4000000000000004</v>
      </c>
      <c r="F60" s="24" t="s">
        <v>20</v>
      </c>
      <c r="G60" s="25">
        <v>450</v>
      </c>
      <c r="H60" s="25">
        <f t="shared" si="15"/>
        <v>1800</v>
      </c>
      <c r="I60" s="26"/>
      <c r="J60" s="26"/>
    </row>
    <row r="61" spans="1:10" x14ac:dyDescent="0.25">
      <c r="A61" s="9">
        <f>IF(E61&lt;&gt;"",1+MAX($A$8:A60),"")</f>
        <v>31</v>
      </c>
      <c r="B61" s="51" t="s">
        <v>170</v>
      </c>
      <c r="C61" s="21">
        <v>2</v>
      </c>
      <c r="D61" s="22">
        <v>0.1</v>
      </c>
      <c r="E61" s="23">
        <f t="shared" si="18"/>
        <v>2.2000000000000002</v>
      </c>
      <c r="F61" s="24" t="s">
        <v>20</v>
      </c>
      <c r="G61" s="25">
        <v>360</v>
      </c>
      <c r="H61" s="25">
        <f t="shared" si="15"/>
        <v>720</v>
      </c>
      <c r="I61" s="26"/>
      <c r="J61" s="26"/>
    </row>
    <row r="62" spans="1:10" x14ac:dyDescent="0.25">
      <c r="A62" s="9">
        <f>IF(E62&lt;&gt;"",1+MAX($A$8:A61),"")</f>
        <v>32</v>
      </c>
      <c r="B62" s="51" t="s">
        <v>171</v>
      </c>
      <c r="C62" s="21">
        <v>2</v>
      </c>
      <c r="D62" s="22">
        <v>0.1</v>
      </c>
      <c r="E62" s="23">
        <f t="shared" si="18"/>
        <v>2.2000000000000002</v>
      </c>
      <c r="F62" s="24" t="s">
        <v>20</v>
      </c>
      <c r="G62" s="25">
        <v>450</v>
      </c>
      <c r="H62" s="25">
        <f t="shared" si="15"/>
        <v>900</v>
      </c>
      <c r="I62" s="26"/>
      <c r="J62" s="26"/>
    </row>
    <row r="63" spans="1:10" x14ac:dyDescent="0.25">
      <c r="A63" s="12"/>
      <c r="B63" s="56"/>
      <c r="C63" s="16"/>
      <c r="D63" s="32"/>
      <c r="E63" s="16"/>
      <c r="F63" s="18"/>
      <c r="G63" s="34"/>
      <c r="H63" s="34"/>
      <c r="I63" s="35"/>
      <c r="J63" s="35"/>
    </row>
    <row r="64" spans="1:10" ht="18.75" x14ac:dyDescent="0.25">
      <c r="A64" s="63" t="s">
        <v>25</v>
      </c>
      <c r="B64" s="63"/>
      <c r="C64" s="63"/>
      <c r="D64" s="63"/>
      <c r="E64" s="63"/>
      <c r="F64" s="63"/>
      <c r="G64" s="63"/>
      <c r="H64" s="63"/>
      <c r="I64" s="63"/>
      <c r="J64" s="15">
        <f>SUM(H65:H69)</f>
        <v>31481.200000000001</v>
      </c>
    </row>
    <row r="65" spans="1:10" x14ac:dyDescent="0.25">
      <c r="A65" s="9">
        <f>IF(E65&lt;&gt;"",1+MAX($A$8:A64),"")</f>
        <v>33</v>
      </c>
      <c r="B65" s="51" t="s">
        <v>174</v>
      </c>
      <c r="C65" s="21">
        <v>2215</v>
      </c>
      <c r="D65" s="22">
        <v>0.1</v>
      </c>
      <c r="E65" s="23">
        <f t="shared" ref="E65:E69" si="19">C65*(1+D65)</f>
        <v>2436.5</v>
      </c>
      <c r="F65" s="24" t="s">
        <v>18</v>
      </c>
      <c r="G65" s="25">
        <v>5.08</v>
      </c>
      <c r="H65" s="25">
        <f t="shared" ref="H65:H69" si="20">G65*C65</f>
        <v>11252.2</v>
      </c>
      <c r="I65" s="26"/>
      <c r="J65" s="26"/>
    </row>
    <row r="66" spans="1:10" ht="30" x14ac:dyDescent="0.25">
      <c r="A66" s="9">
        <f>IF(E66&lt;&gt;"",1+MAX($A$8:A65),"")</f>
        <v>34</v>
      </c>
      <c r="B66" s="51" t="s">
        <v>175</v>
      </c>
      <c r="C66" s="21">
        <v>2215</v>
      </c>
      <c r="D66" s="22">
        <v>0.1</v>
      </c>
      <c r="E66" s="23">
        <f t="shared" si="19"/>
        <v>2436.5</v>
      </c>
      <c r="F66" s="24" t="s">
        <v>18</v>
      </c>
      <c r="G66" s="25">
        <v>1.8</v>
      </c>
      <c r="H66" s="25">
        <f t="shared" si="20"/>
        <v>3987</v>
      </c>
      <c r="I66" s="26"/>
      <c r="J66" s="26"/>
    </row>
    <row r="67" spans="1:10" x14ac:dyDescent="0.25">
      <c r="A67" s="9">
        <f>IF(E67&lt;&gt;"",1+MAX($A$8:A66),"")</f>
        <v>35</v>
      </c>
      <c r="B67" s="51" t="s">
        <v>176</v>
      </c>
      <c r="C67" s="21">
        <v>337.6</v>
      </c>
      <c r="D67" s="22">
        <v>0.1</v>
      </c>
      <c r="E67" s="23">
        <f t="shared" si="19"/>
        <v>371.36000000000007</v>
      </c>
      <c r="F67" s="24" t="s">
        <v>19</v>
      </c>
      <c r="G67" s="25">
        <v>35</v>
      </c>
      <c r="H67" s="25">
        <f t="shared" si="20"/>
        <v>11816</v>
      </c>
      <c r="I67" s="26"/>
      <c r="J67" s="26"/>
    </row>
    <row r="68" spans="1:10" x14ac:dyDescent="0.25">
      <c r="A68" s="9">
        <f>IF(E68&lt;&gt;"",1+MAX($A$8:A67),"")</f>
        <v>36</v>
      </c>
      <c r="B68" s="51" t="s">
        <v>177</v>
      </c>
      <c r="C68" s="21">
        <f>337+727</f>
        <v>1064</v>
      </c>
      <c r="D68" s="22">
        <v>0.1</v>
      </c>
      <c r="E68" s="23">
        <f t="shared" si="19"/>
        <v>1170.4000000000001</v>
      </c>
      <c r="F68" s="24" t="s">
        <v>18</v>
      </c>
      <c r="G68" s="25">
        <v>2.2000000000000002</v>
      </c>
      <c r="H68" s="25">
        <f t="shared" si="20"/>
        <v>2340.8000000000002</v>
      </c>
      <c r="I68" s="26"/>
      <c r="J68" s="26"/>
    </row>
    <row r="69" spans="1:10" x14ac:dyDescent="0.25">
      <c r="A69" s="9">
        <f>IF(E69&lt;&gt;"",1+MAX($A$8:A68),"")</f>
        <v>37</v>
      </c>
      <c r="B69" s="51" t="s">
        <v>178</v>
      </c>
      <c r="C69" s="21">
        <v>401</v>
      </c>
      <c r="D69" s="22">
        <v>0.1</v>
      </c>
      <c r="E69" s="23">
        <f t="shared" si="19"/>
        <v>441.1</v>
      </c>
      <c r="F69" s="24" t="s">
        <v>18</v>
      </c>
      <c r="G69" s="25">
        <v>5.2</v>
      </c>
      <c r="H69" s="25">
        <f t="shared" si="20"/>
        <v>2085.2000000000003</v>
      </c>
      <c r="I69" s="26"/>
      <c r="J69" s="26"/>
    </row>
    <row r="70" spans="1:10" x14ac:dyDescent="0.25">
      <c r="A70" s="28" t="str">
        <f>IF(E70&lt;&gt;"",1+MAX($A$8:A65),"")</f>
        <v/>
      </c>
    </row>
    <row r="71" spans="1:10" ht="18.75" x14ac:dyDescent="0.25">
      <c r="A71" s="63" t="s">
        <v>26</v>
      </c>
      <c r="B71" s="63"/>
      <c r="C71" s="63"/>
      <c r="D71" s="63"/>
      <c r="E71" s="63"/>
      <c r="F71" s="63"/>
      <c r="G71" s="63"/>
      <c r="H71" s="63"/>
      <c r="I71" s="63"/>
      <c r="J71" s="15">
        <f>SUM(H72:H80)</f>
        <v>22323</v>
      </c>
    </row>
    <row r="72" spans="1:10" ht="15.75" x14ac:dyDescent="0.25">
      <c r="A72" s="28" t="str">
        <f>IF(E72&lt;&gt;"",1+MAX($A$8:A71),"")</f>
        <v/>
      </c>
      <c r="B72" s="48" t="s">
        <v>27</v>
      </c>
      <c r="C72" s="16"/>
      <c r="D72" s="17"/>
      <c r="E72" s="16"/>
      <c r="F72" s="18"/>
      <c r="G72" s="19"/>
      <c r="H72" s="29"/>
      <c r="J72" s="30"/>
    </row>
    <row r="73" spans="1:10" x14ac:dyDescent="0.25">
      <c r="A73" s="9">
        <f>IF(E73&lt;&gt;"",1+MAX($A$8:A72),"")</f>
        <v>38</v>
      </c>
      <c r="B73" s="52" t="s">
        <v>182</v>
      </c>
      <c r="C73" s="21">
        <v>11</v>
      </c>
      <c r="D73" s="22">
        <v>0</v>
      </c>
      <c r="E73" s="23">
        <f t="shared" ref="E73:E76" si="21">C73*(1+D73)</f>
        <v>11</v>
      </c>
      <c r="F73" s="24" t="s">
        <v>20</v>
      </c>
      <c r="G73" s="25">
        <v>720</v>
      </c>
      <c r="H73" s="25">
        <f t="shared" ref="H73:H80" si="22">G73*C73</f>
        <v>7920</v>
      </c>
      <c r="I73" s="26"/>
      <c r="J73" s="26"/>
    </row>
    <row r="74" spans="1:10" x14ac:dyDescent="0.25">
      <c r="A74" s="9">
        <f>IF(E74&lt;&gt;"",1+MAX($A$8:A73),"")</f>
        <v>39</v>
      </c>
      <c r="B74" s="52" t="s">
        <v>183</v>
      </c>
      <c r="C74" s="21">
        <v>11</v>
      </c>
      <c r="D74" s="22">
        <v>0</v>
      </c>
      <c r="E74" s="23">
        <f t="shared" si="21"/>
        <v>11</v>
      </c>
      <c r="F74" s="24" t="s">
        <v>20</v>
      </c>
      <c r="G74" s="25">
        <v>750</v>
      </c>
      <c r="H74" s="25">
        <f t="shared" si="22"/>
        <v>8250</v>
      </c>
      <c r="I74" s="26"/>
      <c r="J74" s="26"/>
    </row>
    <row r="75" spans="1:10" x14ac:dyDescent="0.25">
      <c r="A75" s="9">
        <f>IF(E75&lt;&gt;"",1+MAX($A$8:A74),"")</f>
        <v>40</v>
      </c>
      <c r="B75" s="52" t="s">
        <v>184</v>
      </c>
      <c r="C75" s="21">
        <v>1</v>
      </c>
      <c r="D75" s="22">
        <v>0</v>
      </c>
      <c r="E75" s="23">
        <f t="shared" si="21"/>
        <v>1</v>
      </c>
      <c r="F75" s="24" t="s">
        <v>20</v>
      </c>
      <c r="G75" s="25">
        <v>650</v>
      </c>
      <c r="H75" s="25">
        <f t="shared" si="22"/>
        <v>650</v>
      </c>
      <c r="I75" s="26"/>
      <c r="J75" s="26"/>
    </row>
    <row r="76" spans="1:10" x14ac:dyDescent="0.25">
      <c r="A76" s="9">
        <f>IF(E76&lt;&gt;"",1+MAX($A$8:A75),"")</f>
        <v>41</v>
      </c>
      <c r="B76" s="52" t="s">
        <v>185</v>
      </c>
      <c r="C76" s="21">
        <v>1</v>
      </c>
      <c r="D76" s="22">
        <v>0</v>
      </c>
      <c r="E76" s="23">
        <f t="shared" si="21"/>
        <v>1</v>
      </c>
      <c r="F76" s="24" t="s">
        <v>20</v>
      </c>
      <c r="G76" s="25">
        <v>850</v>
      </c>
      <c r="H76" s="25">
        <f t="shared" si="22"/>
        <v>850</v>
      </c>
      <c r="I76" s="26"/>
      <c r="J76" s="26"/>
    </row>
    <row r="77" spans="1:10" x14ac:dyDescent="0.25">
      <c r="A77" s="17" t="str">
        <f>IF(E77&lt;&gt;"",1+MAX($A$8:A76),"")</f>
        <v/>
      </c>
      <c r="B77" s="50" t="s">
        <v>21</v>
      </c>
      <c r="C77" s="16"/>
      <c r="D77" s="17"/>
      <c r="E77" s="16"/>
      <c r="F77" s="18"/>
      <c r="G77" s="19"/>
      <c r="H77" s="29"/>
    </row>
    <row r="78" spans="1:10" ht="15.75" x14ac:dyDescent="0.25">
      <c r="A78" s="17" t="str">
        <f>IF(E78&lt;&gt;"",1+MAX($A$8:A77),"")</f>
        <v/>
      </c>
      <c r="B78" s="48" t="s">
        <v>179</v>
      </c>
      <c r="C78" s="16"/>
      <c r="D78" s="17"/>
      <c r="E78" s="16"/>
      <c r="F78" s="18"/>
      <c r="G78" s="19"/>
      <c r="H78" s="29"/>
    </row>
    <row r="79" spans="1:10" ht="30" x14ac:dyDescent="0.25">
      <c r="A79" s="9">
        <f>IF(E79&lt;&gt;"",1+MAX($A$8:A78),"")</f>
        <v>42</v>
      </c>
      <c r="B79" s="51" t="s">
        <v>180</v>
      </c>
      <c r="C79" s="21">
        <v>3</v>
      </c>
      <c r="D79" s="22">
        <v>0</v>
      </c>
      <c r="E79" s="23">
        <f t="shared" ref="E79:E80" si="23">C79*(1+D79)</f>
        <v>3</v>
      </c>
      <c r="F79" s="24" t="s">
        <v>20</v>
      </c>
      <c r="G79" s="25">
        <v>437</v>
      </c>
      <c r="H79" s="25">
        <f t="shared" si="22"/>
        <v>1311</v>
      </c>
      <c r="I79" s="26"/>
      <c r="J79" s="26"/>
    </row>
    <row r="80" spans="1:10" ht="60" x14ac:dyDescent="0.25">
      <c r="A80" s="9">
        <f>IF(E80&lt;&gt;"",1+MAX($A$8:A79),"")</f>
        <v>43</v>
      </c>
      <c r="B80" s="51" t="s">
        <v>181</v>
      </c>
      <c r="C80" s="21">
        <v>6</v>
      </c>
      <c r="D80" s="22">
        <v>0</v>
      </c>
      <c r="E80" s="23">
        <f t="shared" si="23"/>
        <v>6</v>
      </c>
      <c r="F80" s="24" t="s">
        <v>20</v>
      </c>
      <c r="G80" s="25">
        <v>557</v>
      </c>
      <c r="H80" s="25">
        <f t="shared" si="22"/>
        <v>3342</v>
      </c>
      <c r="I80" s="26"/>
      <c r="J80" s="26"/>
    </row>
    <row r="81" spans="1:10" x14ac:dyDescent="0.25">
      <c r="A81" s="28" t="str">
        <f>IF(E81&lt;&gt;"",1+MAX($A$8:A73),"")</f>
        <v/>
      </c>
    </row>
    <row r="82" spans="1:10" ht="18.75" x14ac:dyDescent="0.25">
      <c r="A82" s="63" t="s">
        <v>28</v>
      </c>
      <c r="B82" s="63"/>
      <c r="C82" s="63"/>
      <c r="D82" s="63"/>
      <c r="E82" s="63"/>
      <c r="F82" s="63"/>
      <c r="G82" s="63"/>
      <c r="H82" s="63"/>
      <c r="I82" s="63"/>
      <c r="J82" s="15">
        <f>SUM(H83:H103)</f>
        <v>32707.546000000002</v>
      </c>
    </row>
    <row r="83" spans="1:10" ht="15.75" x14ac:dyDescent="0.25">
      <c r="A83" s="28" t="str">
        <f>IF(E83&lt;&gt;"",1+MAX($A$8:A82),"")</f>
        <v/>
      </c>
      <c r="B83" s="48" t="s">
        <v>29</v>
      </c>
      <c r="C83" s="16"/>
      <c r="D83" s="17"/>
      <c r="E83" s="16"/>
      <c r="F83" s="18"/>
      <c r="G83" s="19"/>
      <c r="H83" s="29"/>
      <c r="J83" s="30"/>
    </row>
    <row r="84" spans="1:10" x14ac:dyDescent="0.25">
      <c r="A84" s="9">
        <f>IF(E84&lt;&gt;"",1+MAX($A$8:A83),"")</f>
        <v>44</v>
      </c>
      <c r="B84" s="51" t="s">
        <v>30</v>
      </c>
      <c r="C84" s="21">
        <v>4928</v>
      </c>
      <c r="D84" s="22">
        <v>0.1</v>
      </c>
      <c r="E84" s="21">
        <f t="shared" ref="E84" si="24">C84*(1+D84)</f>
        <v>5420.8</v>
      </c>
      <c r="F84" s="24" t="s">
        <v>18</v>
      </c>
      <c r="G84" s="25">
        <v>2.13</v>
      </c>
      <c r="H84" s="25">
        <f>G84*C84</f>
        <v>10496.64</v>
      </c>
      <c r="I84" s="26"/>
      <c r="J84" s="26"/>
    </row>
    <row r="85" spans="1:10" x14ac:dyDescent="0.25">
      <c r="A85" s="28" t="str">
        <f>IF(E85&lt;&gt;"",1+MAX($A$8:A84),"")</f>
        <v/>
      </c>
      <c r="B85" s="50" t="s">
        <v>21</v>
      </c>
      <c r="C85" s="16"/>
      <c r="D85" s="17"/>
      <c r="E85" s="16"/>
      <c r="F85" s="18"/>
      <c r="G85" s="19"/>
      <c r="H85" s="29"/>
    </row>
    <row r="86" spans="1:10" ht="15.75" x14ac:dyDescent="0.25">
      <c r="A86" s="28" t="str">
        <f>IF(E86&lt;&gt;"",1+MAX($A$8:A85),"")</f>
        <v/>
      </c>
      <c r="B86" s="48" t="s">
        <v>31</v>
      </c>
      <c r="C86" s="16"/>
      <c r="D86" s="17"/>
      <c r="E86" s="16"/>
      <c r="F86" s="18"/>
      <c r="G86" s="19"/>
      <c r="H86" s="29"/>
    </row>
    <row r="87" spans="1:10" ht="30" x14ac:dyDescent="0.25">
      <c r="A87" s="9">
        <f>IF(E87&lt;&gt;"",1+MAX($A$8:A86),"")</f>
        <v>45</v>
      </c>
      <c r="B87" s="51" t="s">
        <v>50</v>
      </c>
      <c r="C87" s="21">
        <v>708</v>
      </c>
      <c r="D87" s="22">
        <v>0.1</v>
      </c>
      <c r="E87" s="21">
        <f t="shared" ref="E87:E88" si="25">C87*(1+D87)</f>
        <v>778.80000000000007</v>
      </c>
      <c r="F87" s="24" t="s">
        <v>18</v>
      </c>
      <c r="G87" s="25">
        <v>8.7100000000000009</v>
      </c>
      <c r="H87" s="25">
        <f>G87*C87</f>
        <v>6166.68</v>
      </c>
      <c r="I87" s="26"/>
      <c r="J87" s="26"/>
    </row>
    <row r="88" spans="1:10" ht="30" x14ac:dyDescent="0.25">
      <c r="A88" s="9">
        <f>IF(E88&lt;&gt;"",1+MAX($A$8:A87),"")</f>
        <v>46</v>
      </c>
      <c r="B88" s="51" t="s">
        <v>51</v>
      </c>
      <c r="C88" s="21">
        <v>1507</v>
      </c>
      <c r="D88" s="22">
        <v>0.1</v>
      </c>
      <c r="E88" s="21">
        <f t="shared" si="25"/>
        <v>1657.7</v>
      </c>
      <c r="F88" s="24" t="s">
        <v>18</v>
      </c>
      <c r="G88" s="25">
        <v>2.4</v>
      </c>
      <c r="H88" s="25">
        <f>G88*C88</f>
        <v>3616.7999999999997</v>
      </c>
      <c r="I88" s="26"/>
      <c r="J88" s="26"/>
    </row>
    <row r="89" spans="1:10" x14ac:dyDescent="0.25">
      <c r="A89" s="28" t="str">
        <f>IF(E89&lt;&gt;"",1+MAX($A$8:A88),"")</f>
        <v/>
      </c>
      <c r="B89" s="50" t="s">
        <v>21</v>
      </c>
      <c r="C89" s="16"/>
      <c r="D89" s="17"/>
      <c r="E89" s="16"/>
      <c r="F89" s="18"/>
      <c r="G89" s="19"/>
      <c r="H89" s="29"/>
    </row>
    <row r="90" spans="1:10" ht="15.75" x14ac:dyDescent="0.25">
      <c r="A90" s="28" t="str">
        <f>IF(E90&lt;&gt;"",1+MAX($A$8:A89),"")</f>
        <v/>
      </c>
      <c r="B90" s="48" t="s">
        <v>32</v>
      </c>
      <c r="C90" s="16"/>
      <c r="D90" s="17"/>
      <c r="E90" s="16"/>
      <c r="F90" s="18"/>
      <c r="G90" s="19"/>
      <c r="H90" s="29"/>
    </row>
    <row r="91" spans="1:10" ht="30" x14ac:dyDescent="0.25">
      <c r="A91" s="9">
        <f>IF(E91&lt;&gt;"",1+MAX($A$8:A90),"")</f>
        <v>47</v>
      </c>
      <c r="B91" s="51" t="s">
        <v>52</v>
      </c>
      <c r="C91" s="21">
        <v>141</v>
      </c>
      <c r="D91" s="22">
        <v>0.1</v>
      </c>
      <c r="E91" s="21">
        <f t="shared" ref="E91:E92" si="26">C91*(1+D91)</f>
        <v>155.10000000000002</v>
      </c>
      <c r="F91" s="24" t="s">
        <v>18</v>
      </c>
      <c r="G91" s="25">
        <v>6.54</v>
      </c>
      <c r="H91" s="25">
        <f>G91*C91</f>
        <v>922.14</v>
      </c>
      <c r="I91" s="26"/>
      <c r="J91" s="26"/>
    </row>
    <row r="92" spans="1:10" ht="30" x14ac:dyDescent="0.25">
      <c r="A92" s="9">
        <f>IF(E92&lt;&gt;"",1+MAX($A$8:A91),"")</f>
        <v>48</v>
      </c>
      <c r="B92" s="51" t="s">
        <v>53</v>
      </c>
      <c r="C92" s="21">
        <v>2074</v>
      </c>
      <c r="D92" s="22">
        <v>0.1</v>
      </c>
      <c r="E92" s="21">
        <f t="shared" si="26"/>
        <v>2281.4</v>
      </c>
      <c r="F92" s="24" t="s">
        <v>18</v>
      </c>
      <c r="G92" s="25">
        <v>2.2400000000000002</v>
      </c>
      <c r="H92" s="25">
        <f>G92*C92</f>
        <v>4645.76</v>
      </c>
      <c r="I92" s="26"/>
      <c r="J92" s="26"/>
    </row>
    <row r="93" spans="1:10" x14ac:dyDescent="0.25">
      <c r="A93" s="28" t="str">
        <f>IF(E93&lt;&gt;"",1+MAX($A$8:A92),"")</f>
        <v/>
      </c>
      <c r="B93" s="50" t="s">
        <v>21</v>
      </c>
      <c r="C93" s="16"/>
      <c r="D93" s="17"/>
      <c r="E93" s="16"/>
      <c r="F93" s="18"/>
      <c r="G93" s="19"/>
      <c r="H93" s="29"/>
    </row>
    <row r="94" spans="1:10" ht="15.75" x14ac:dyDescent="0.25">
      <c r="A94" s="28" t="str">
        <f>IF(E94&lt;&gt;"",1+MAX($A$8:A93),"")</f>
        <v/>
      </c>
      <c r="B94" s="48" t="s">
        <v>33</v>
      </c>
      <c r="C94" s="16"/>
      <c r="D94" s="17"/>
      <c r="E94" s="16"/>
      <c r="F94" s="18"/>
      <c r="G94" s="19"/>
      <c r="H94" s="29"/>
    </row>
    <row r="95" spans="1:10" ht="30" x14ac:dyDescent="0.25">
      <c r="A95" s="9">
        <f>IF(E95&lt;&gt;"",1+MAX($A$8:A94),"")</f>
        <v>49</v>
      </c>
      <c r="B95" s="51" t="s">
        <v>54</v>
      </c>
      <c r="C95" s="21">
        <v>344</v>
      </c>
      <c r="D95" s="22">
        <v>0.1</v>
      </c>
      <c r="E95" s="21">
        <f t="shared" ref="E95:E99" si="27">C95*(1+D95)</f>
        <v>378.40000000000003</v>
      </c>
      <c r="F95" s="24" t="s">
        <v>18</v>
      </c>
      <c r="G95" s="25">
        <v>6.16</v>
      </c>
      <c r="H95" s="25">
        <f>G95*C95</f>
        <v>2119.04</v>
      </c>
      <c r="I95" s="26"/>
      <c r="J95" s="26"/>
    </row>
    <row r="96" spans="1:10" x14ac:dyDescent="0.25">
      <c r="A96" s="9">
        <f>IF(E96&lt;&gt;"",1+MAX($A$8:A95),"")</f>
        <v>50</v>
      </c>
      <c r="B96" s="51" t="s">
        <v>55</v>
      </c>
      <c r="C96" s="21">
        <v>13</v>
      </c>
      <c r="D96" s="22">
        <v>0.1</v>
      </c>
      <c r="E96" s="21">
        <f t="shared" si="27"/>
        <v>14.3</v>
      </c>
      <c r="F96" s="24" t="s">
        <v>18</v>
      </c>
      <c r="G96" s="25">
        <v>42.29</v>
      </c>
      <c r="H96" s="25">
        <f>G96*C96</f>
        <v>549.77</v>
      </c>
      <c r="I96" s="26"/>
      <c r="J96" s="26"/>
    </row>
    <row r="97" spans="1:10" ht="45" x14ac:dyDescent="0.25">
      <c r="A97" s="9">
        <f>IF(E97&lt;&gt;"",1+MAX($A$8:A96),"")</f>
        <v>51</v>
      </c>
      <c r="B97" s="51" t="s">
        <v>56</v>
      </c>
      <c r="C97" s="21">
        <v>198</v>
      </c>
      <c r="D97" s="22">
        <v>0.1</v>
      </c>
      <c r="E97" s="21">
        <f t="shared" si="27"/>
        <v>217.8</v>
      </c>
      <c r="F97" s="24" t="s">
        <v>18</v>
      </c>
      <c r="G97" s="25">
        <v>0.65</v>
      </c>
      <c r="H97" s="25">
        <f>G97*C97</f>
        <v>128.70000000000002</v>
      </c>
      <c r="I97" s="26"/>
      <c r="J97" s="26"/>
    </row>
    <row r="98" spans="1:10" ht="45" x14ac:dyDescent="0.25">
      <c r="A98" s="9">
        <f>IF(E98&lt;&gt;"",1+MAX($A$8:A97),"")</f>
        <v>52</v>
      </c>
      <c r="B98" s="51" t="s">
        <v>57</v>
      </c>
      <c r="C98" s="21">
        <v>1835</v>
      </c>
      <c r="D98" s="22">
        <v>0.1</v>
      </c>
      <c r="E98" s="21">
        <f t="shared" si="27"/>
        <v>2018.5000000000002</v>
      </c>
      <c r="F98" s="24" t="s">
        <v>18</v>
      </c>
      <c r="G98" s="25">
        <v>0.65</v>
      </c>
      <c r="H98" s="25">
        <f>G98*C98</f>
        <v>1192.75</v>
      </c>
      <c r="I98" s="26"/>
      <c r="J98" s="26"/>
    </row>
    <row r="99" spans="1:10" ht="30" x14ac:dyDescent="0.25">
      <c r="A99" s="9">
        <f>IF(E99&lt;&gt;"",1+MAX($A$8:A98),"")</f>
        <v>53</v>
      </c>
      <c r="B99" s="51" t="s">
        <v>58</v>
      </c>
      <c r="C99" s="21">
        <v>156</v>
      </c>
      <c r="D99" s="22">
        <v>0.1</v>
      </c>
      <c r="E99" s="21">
        <f t="shared" si="27"/>
        <v>171.60000000000002</v>
      </c>
      <c r="F99" s="24" t="s">
        <v>18</v>
      </c>
      <c r="G99" s="25">
        <v>0.65</v>
      </c>
      <c r="H99" s="25">
        <f>G99*C99</f>
        <v>101.4</v>
      </c>
      <c r="I99" s="26"/>
      <c r="J99" s="26"/>
    </row>
    <row r="100" spans="1:10" x14ac:dyDescent="0.25">
      <c r="A100" s="28" t="str">
        <f>IF(E100&lt;&gt;"",1+MAX($A$8:A99),"")</f>
        <v/>
      </c>
      <c r="B100" s="50" t="s">
        <v>21</v>
      </c>
      <c r="C100" s="16"/>
      <c r="D100" s="17"/>
      <c r="E100" s="16"/>
      <c r="F100" s="18"/>
      <c r="G100" s="19"/>
      <c r="H100" s="29"/>
    </row>
    <row r="101" spans="1:10" ht="15.75" x14ac:dyDescent="0.25">
      <c r="A101" s="28" t="str">
        <f>IF(E101&lt;&gt;"",1+MAX($A$8:A100),"")</f>
        <v/>
      </c>
      <c r="B101" s="48" t="s">
        <v>34</v>
      </c>
      <c r="C101" s="16"/>
      <c r="D101" s="17"/>
      <c r="E101" s="16"/>
      <c r="F101" s="18"/>
      <c r="G101" s="19"/>
      <c r="H101" s="29"/>
    </row>
    <row r="102" spans="1:10" ht="45" x14ac:dyDescent="0.25">
      <c r="A102" s="9">
        <f>IF(E102&lt;&gt;"",1+MAX($A$8:A101),"")</f>
        <v>54</v>
      </c>
      <c r="B102" s="51" t="s">
        <v>59</v>
      </c>
      <c r="C102" s="21">
        <v>183.68</v>
      </c>
      <c r="D102" s="22">
        <v>0.1</v>
      </c>
      <c r="E102" s="21">
        <f t="shared" ref="E102:E103" si="28">C102*(1+D102)</f>
        <v>202.04800000000003</v>
      </c>
      <c r="F102" s="24" t="s">
        <v>19</v>
      </c>
      <c r="G102" s="25">
        <v>7.45</v>
      </c>
      <c r="H102" s="25">
        <f>G102*C102</f>
        <v>1368.4160000000002</v>
      </c>
      <c r="I102" s="26"/>
      <c r="J102" s="26"/>
    </row>
    <row r="103" spans="1:10" ht="30" x14ac:dyDescent="0.25">
      <c r="A103" s="9">
        <f>IF(E103&lt;&gt;"",1+MAX($A$8:A102),"")</f>
        <v>55</v>
      </c>
      <c r="B103" s="51" t="s">
        <v>60</v>
      </c>
      <c r="C103" s="21">
        <v>215.3</v>
      </c>
      <c r="D103" s="22">
        <v>0.1</v>
      </c>
      <c r="E103" s="21">
        <f t="shared" si="28"/>
        <v>236.83000000000004</v>
      </c>
      <c r="F103" s="24" t="s">
        <v>19</v>
      </c>
      <c r="G103" s="25">
        <v>6.5</v>
      </c>
      <c r="H103" s="25">
        <f>G103*C103</f>
        <v>1399.45</v>
      </c>
      <c r="I103" s="26"/>
      <c r="J103" s="26"/>
    </row>
    <row r="104" spans="1:10" x14ac:dyDescent="0.25">
      <c r="A104" s="28" t="str">
        <f>IF(E104&lt;&gt;"",1+MAX($A$8:A103),"")</f>
        <v/>
      </c>
      <c r="B104" s="50" t="s">
        <v>21</v>
      </c>
      <c r="C104" s="16"/>
      <c r="D104" s="17"/>
      <c r="E104" s="16"/>
      <c r="F104" s="18"/>
      <c r="G104" s="19"/>
      <c r="H104" s="29"/>
    </row>
    <row r="105" spans="1:10" ht="18.75" x14ac:dyDescent="0.25">
      <c r="A105" s="63" t="s">
        <v>203</v>
      </c>
      <c r="B105" s="63"/>
      <c r="C105" s="63"/>
      <c r="D105" s="63"/>
      <c r="E105" s="63"/>
      <c r="F105" s="63"/>
      <c r="G105" s="63"/>
      <c r="H105" s="63"/>
      <c r="I105" s="63"/>
      <c r="J105" s="15">
        <f>SUM(H106:H125)</f>
        <v>28479.124000000003</v>
      </c>
    </row>
    <row r="106" spans="1:10" x14ac:dyDescent="0.25">
      <c r="A106" s="28"/>
      <c r="B106" s="50"/>
      <c r="C106" s="16"/>
      <c r="D106" s="17"/>
      <c r="E106" s="16"/>
      <c r="F106" s="18"/>
      <c r="G106" s="19"/>
      <c r="H106" s="29"/>
    </row>
    <row r="107" spans="1:10" x14ac:dyDescent="0.25">
      <c r="A107" s="9">
        <f>IF(E107&lt;&gt;"",1+MAX($A$8:A106),"")</f>
        <v>56</v>
      </c>
      <c r="B107" s="51" t="s">
        <v>186</v>
      </c>
      <c r="C107" s="21">
        <v>227</v>
      </c>
      <c r="D107" s="22">
        <v>0.1</v>
      </c>
      <c r="E107" s="23">
        <f t="shared" ref="E107:E108" si="29">C107*(1+D107)</f>
        <v>249.70000000000002</v>
      </c>
      <c r="F107" s="24" t="s">
        <v>140</v>
      </c>
      <c r="G107" s="25">
        <v>8.3000000000000007</v>
      </c>
      <c r="H107" s="25">
        <f t="shared" ref="H107:H125" si="30">G107*C107</f>
        <v>1884.1000000000001</v>
      </c>
      <c r="I107" s="26"/>
      <c r="J107" s="26"/>
    </row>
    <row r="108" spans="1:10" x14ac:dyDescent="0.25">
      <c r="A108" s="9">
        <f>IF(E108&lt;&gt;"",1+MAX($A$8:A107),"")</f>
        <v>57</v>
      </c>
      <c r="B108" s="51" t="s">
        <v>187</v>
      </c>
      <c r="C108" s="21">
        <v>952</v>
      </c>
      <c r="D108" s="22">
        <v>0.1</v>
      </c>
      <c r="E108" s="23">
        <f t="shared" si="29"/>
        <v>1047.2</v>
      </c>
      <c r="F108" s="24" t="s">
        <v>140</v>
      </c>
      <c r="G108" s="25">
        <v>6.2</v>
      </c>
      <c r="H108" s="25">
        <f t="shared" si="30"/>
        <v>5902.4000000000005</v>
      </c>
      <c r="I108" s="26"/>
      <c r="J108" s="26"/>
    </row>
    <row r="109" spans="1:10" x14ac:dyDescent="0.25">
      <c r="A109" s="28"/>
      <c r="B109" s="50" t="s">
        <v>21</v>
      </c>
      <c r="C109" s="16"/>
      <c r="D109" s="17"/>
      <c r="E109" s="16"/>
      <c r="F109" s="18"/>
      <c r="G109" s="19"/>
      <c r="H109" s="29"/>
    </row>
    <row r="110" spans="1:10" ht="15.75" x14ac:dyDescent="0.25">
      <c r="A110" s="28"/>
      <c r="B110" s="48" t="s">
        <v>188</v>
      </c>
      <c r="C110" s="16"/>
      <c r="D110" s="17"/>
      <c r="E110" s="16"/>
      <c r="F110" s="18"/>
      <c r="G110" s="19"/>
      <c r="H110" s="29"/>
    </row>
    <row r="111" spans="1:10" x14ac:dyDescent="0.25">
      <c r="A111" s="9">
        <f>IF(E111&lt;&gt;"",1+MAX($A$8:A110),"")</f>
        <v>58</v>
      </c>
      <c r="B111" s="51" t="s">
        <v>189</v>
      </c>
      <c r="C111" s="21">
        <v>1</v>
      </c>
      <c r="D111" s="22">
        <v>0</v>
      </c>
      <c r="E111" s="23">
        <f t="shared" ref="E111:E116" si="31">C111*(1+D111)</f>
        <v>1</v>
      </c>
      <c r="F111" s="24" t="s">
        <v>20</v>
      </c>
      <c r="G111" s="25">
        <v>55</v>
      </c>
      <c r="H111" s="25">
        <f t="shared" si="30"/>
        <v>55</v>
      </c>
      <c r="I111" s="26"/>
      <c r="J111" s="26"/>
    </row>
    <row r="112" spans="1:10" x14ac:dyDescent="0.25">
      <c r="A112" s="9">
        <f>IF(E112&lt;&gt;"",1+MAX($A$8:A111),"")</f>
        <v>59</v>
      </c>
      <c r="B112" s="51" t="s">
        <v>190</v>
      </c>
      <c r="C112" s="21">
        <v>1</v>
      </c>
      <c r="D112" s="22">
        <v>0</v>
      </c>
      <c r="E112" s="23">
        <f t="shared" si="31"/>
        <v>1</v>
      </c>
      <c r="F112" s="24" t="s">
        <v>20</v>
      </c>
      <c r="G112" s="25">
        <v>70.3</v>
      </c>
      <c r="H112" s="25">
        <f t="shared" si="30"/>
        <v>70.3</v>
      </c>
      <c r="I112" s="26"/>
      <c r="J112" s="26"/>
    </row>
    <row r="113" spans="1:10" x14ac:dyDescent="0.25">
      <c r="A113" s="9">
        <f>IF(E113&lt;&gt;"",1+MAX($A$8:A112),"")</f>
        <v>60</v>
      </c>
      <c r="B113" s="51" t="s">
        <v>191</v>
      </c>
      <c r="C113" s="21">
        <v>1</v>
      </c>
      <c r="D113" s="22">
        <v>0</v>
      </c>
      <c r="E113" s="23">
        <f t="shared" si="31"/>
        <v>1</v>
      </c>
      <c r="F113" s="24" t="s">
        <v>20</v>
      </c>
      <c r="G113" s="25">
        <v>48.3</v>
      </c>
      <c r="H113" s="25">
        <f t="shared" si="30"/>
        <v>48.3</v>
      </c>
      <c r="I113" s="26"/>
      <c r="J113" s="26"/>
    </row>
    <row r="114" spans="1:10" x14ac:dyDescent="0.25">
      <c r="A114" s="9">
        <f>IF(E114&lt;&gt;"",1+MAX($A$8:A113),"")</f>
        <v>61</v>
      </c>
      <c r="B114" s="51" t="s">
        <v>192</v>
      </c>
      <c r="C114" s="21">
        <v>3</v>
      </c>
      <c r="D114" s="22">
        <v>0.1</v>
      </c>
      <c r="E114" s="23">
        <f t="shared" si="31"/>
        <v>3.3000000000000003</v>
      </c>
      <c r="F114" s="24" t="s">
        <v>18</v>
      </c>
      <c r="G114" s="25">
        <v>45</v>
      </c>
      <c r="H114" s="25">
        <f t="shared" si="30"/>
        <v>135</v>
      </c>
      <c r="I114" s="26"/>
      <c r="J114" s="26"/>
    </row>
    <row r="115" spans="1:10" ht="30" x14ac:dyDescent="0.25">
      <c r="A115" s="9">
        <f>IF(E115&lt;&gt;"",1+MAX($A$8:A114),"")</f>
        <v>62</v>
      </c>
      <c r="B115" s="51" t="s">
        <v>193</v>
      </c>
      <c r="C115" s="21">
        <v>6</v>
      </c>
      <c r="D115" s="22">
        <v>0.1</v>
      </c>
      <c r="E115" s="23">
        <f t="shared" si="31"/>
        <v>6.6000000000000005</v>
      </c>
      <c r="F115" s="24" t="s">
        <v>18</v>
      </c>
      <c r="G115" s="25">
        <v>14.8</v>
      </c>
      <c r="H115" s="25">
        <f t="shared" si="30"/>
        <v>88.800000000000011</v>
      </c>
      <c r="I115" s="26"/>
      <c r="J115" s="26"/>
    </row>
    <row r="116" spans="1:10" ht="30" x14ac:dyDescent="0.25">
      <c r="A116" s="9">
        <f>IF(E116&lt;&gt;"",1+MAX($A$8:A115),"")</f>
        <v>63</v>
      </c>
      <c r="B116" s="51" t="s">
        <v>194</v>
      </c>
      <c r="C116" s="21">
        <v>4</v>
      </c>
      <c r="D116" s="22">
        <v>0.1</v>
      </c>
      <c r="E116" s="23">
        <f t="shared" si="31"/>
        <v>4.4000000000000004</v>
      </c>
      <c r="F116" s="24" t="s">
        <v>18</v>
      </c>
      <c r="G116" s="25">
        <v>16.100000000000001</v>
      </c>
      <c r="H116" s="25">
        <f t="shared" si="30"/>
        <v>64.400000000000006</v>
      </c>
      <c r="I116" s="26"/>
      <c r="J116" s="26"/>
    </row>
    <row r="117" spans="1:10" x14ac:dyDescent="0.25">
      <c r="A117" s="28"/>
      <c r="B117" s="50" t="s">
        <v>21</v>
      </c>
      <c r="C117" s="16"/>
      <c r="D117" s="17"/>
      <c r="E117" s="16"/>
      <c r="F117" s="18"/>
      <c r="G117" s="19"/>
      <c r="H117" s="29"/>
    </row>
    <row r="118" spans="1:10" ht="15.75" x14ac:dyDescent="0.25">
      <c r="A118" s="28"/>
      <c r="B118" s="48" t="s">
        <v>195</v>
      </c>
      <c r="C118" s="16"/>
      <c r="D118" s="17"/>
      <c r="E118" s="16"/>
      <c r="F118" s="18"/>
      <c r="G118" s="19"/>
      <c r="H118" s="29"/>
    </row>
    <row r="119" spans="1:10" x14ac:dyDescent="0.25">
      <c r="A119" s="9">
        <f>IF(E119&lt;&gt;"",1+MAX($A$8:A118),"")</f>
        <v>64</v>
      </c>
      <c r="B119" s="51" t="s">
        <v>196</v>
      </c>
      <c r="C119" s="21">
        <v>4</v>
      </c>
      <c r="D119" s="22">
        <v>0</v>
      </c>
      <c r="E119" s="23">
        <f t="shared" ref="E119:E125" si="32">C119*(1+D119)</f>
        <v>4</v>
      </c>
      <c r="F119" s="24" t="s">
        <v>20</v>
      </c>
      <c r="G119" s="25">
        <v>105</v>
      </c>
      <c r="H119" s="25">
        <f t="shared" si="30"/>
        <v>420</v>
      </c>
      <c r="I119" s="26"/>
      <c r="J119" s="26"/>
    </row>
    <row r="120" spans="1:10" x14ac:dyDescent="0.25">
      <c r="A120" s="9">
        <f>IF(E120&lt;&gt;"",1+MAX($A$8:A119),"")</f>
        <v>65</v>
      </c>
      <c r="B120" s="51" t="s">
        <v>197</v>
      </c>
      <c r="C120" s="21">
        <v>4</v>
      </c>
      <c r="D120" s="22">
        <v>0</v>
      </c>
      <c r="E120" s="23">
        <f t="shared" si="32"/>
        <v>4</v>
      </c>
      <c r="F120" s="24" t="s">
        <v>20</v>
      </c>
      <c r="G120" s="25">
        <v>50.53</v>
      </c>
      <c r="H120" s="25">
        <f t="shared" si="30"/>
        <v>202.12</v>
      </c>
      <c r="I120" s="26"/>
      <c r="J120" s="26"/>
    </row>
    <row r="121" spans="1:10" x14ac:dyDescent="0.25">
      <c r="A121" s="9">
        <f>IF(E121&lt;&gt;"",1+MAX($A$8:A120),"")</f>
        <v>66</v>
      </c>
      <c r="B121" s="51" t="s">
        <v>198</v>
      </c>
      <c r="C121" s="21">
        <v>4</v>
      </c>
      <c r="D121" s="22">
        <v>0</v>
      </c>
      <c r="E121" s="23">
        <f t="shared" si="32"/>
        <v>4</v>
      </c>
      <c r="F121" s="24" t="s">
        <v>20</v>
      </c>
      <c r="G121" s="25">
        <v>53.4</v>
      </c>
      <c r="H121" s="25">
        <f t="shared" si="30"/>
        <v>213.6</v>
      </c>
      <c r="I121" s="26"/>
      <c r="J121" s="26"/>
    </row>
    <row r="122" spans="1:10" x14ac:dyDescent="0.25">
      <c r="A122" s="9">
        <f>IF(E122&lt;&gt;"",1+MAX($A$8:A121),"")</f>
        <v>67</v>
      </c>
      <c r="B122" s="51" t="s">
        <v>199</v>
      </c>
      <c r="C122" s="21">
        <v>1</v>
      </c>
      <c r="D122" s="22">
        <v>0</v>
      </c>
      <c r="E122" s="23">
        <f t="shared" si="32"/>
        <v>1</v>
      </c>
      <c r="F122" s="24" t="s">
        <v>20</v>
      </c>
      <c r="G122" s="25">
        <v>23.07</v>
      </c>
      <c r="H122" s="25">
        <f t="shared" si="30"/>
        <v>23.07</v>
      </c>
      <c r="I122" s="26"/>
      <c r="J122" s="26"/>
    </row>
    <row r="123" spans="1:10" x14ac:dyDescent="0.25">
      <c r="A123" s="9">
        <f>IF(E123&lt;&gt;"",1+MAX($A$8:A122),"")</f>
        <v>68</v>
      </c>
      <c r="B123" s="51" t="s">
        <v>200</v>
      </c>
      <c r="C123" s="21">
        <v>1</v>
      </c>
      <c r="D123" s="22">
        <v>0</v>
      </c>
      <c r="E123" s="23">
        <f t="shared" si="32"/>
        <v>1</v>
      </c>
      <c r="F123" s="24" t="s">
        <v>20</v>
      </c>
      <c r="G123" s="25">
        <v>107.33</v>
      </c>
      <c r="H123" s="25">
        <f t="shared" si="30"/>
        <v>107.33</v>
      </c>
      <c r="I123" s="26"/>
      <c r="J123" s="26"/>
    </row>
    <row r="124" spans="1:10" x14ac:dyDescent="0.25">
      <c r="A124" s="9">
        <f>IF(E124&lt;&gt;"",1+MAX($A$8:A123),"")</f>
        <v>69</v>
      </c>
      <c r="B124" s="51" t="s">
        <v>201</v>
      </c>
      <c r="C124" s="21">
        <v>478.71</v>
      </c>
      <c r="D124" s="22">
        <v>0.1</v>
      </c>
      <c r="E124" s="23">
        <f t="shared" si="32"/>
        <v>526.58100000000002</v>
      </c>
      <c r="F124" s="24" t="s">
        <v>19</v>
      </c>
      <c r="G124" s="25">
        <v>38.4</v>
      </c>
      <c r="H124" s="25">
        <f t="shared" si="30"/>
        <v>18382.464</v>
      </c>
      <c r="I124" s="26"/>
      <c r="J124" s="26"/>
    </row>
    <row r="125" spans="1:10" x14ac:dyDescent="0.25">
      <c r="A125" s="9">
        <f>IF(E125&lt;&gt;"",1+MAX($A$8:A124),"")</f>
        <v>70</v>
      </c>
      <c r="B125" s="51" t="s">
        <v>202</v>
      </c>
      <c r="C125" s="21">
        <v>4</v>
      </c>
      <c r="D125" s="22">
        <v>0</v>
      </c>
      <c r="E125" s="23">
        <f t="shared" si="32"/>
        <v>4</v>
      </c>
      <c r="F125" s="24" t="s">
        <v>20</v>
      </c>
      <c r="G125" s="25">
        <v>220.56</v>
      </c>
      <c r="H125" s="25">
        <f t="shared" si="30"/>
        <v>882.24</v>
      </c>
      <c r="I125" s="26"/>
      <c r="J125" s="26"/>
    </row>
    <row r="126" spans="1:10" x14ac:dyDescent="0.25">
      <c r="A126" s="28"/>
      <c r="B126" s="50"/>
      <c r="C126" s="16"/>
      <c r="D126" s="17"/>
      <c r="E126" s="16"/>
      <c r="F126" s="18"/>
      <c r="G126" s="19"/>
      <c r="H126" s="29"/>
    </row>
    <row r="127" spans="1:10" ht="18.75" x14ac:dyDescent="0.25">
      <c r="A127" s="63" t="s">
        <v>61</v>
      </c>
      <c r="B127" s="63"/>
      <c r="C127" s="63"/>
      <c r="D127" s="63"/>
      <c r="E127" s="63"/>
      <c r="F127" s="63"/>
      <c r="G127" s="63"/>
      <c r="H127" s="63"/>
      <c r="I127" s="63"/>
      <c r="J127" s="15">
        <f>SUM(H128:H170)</f>
        <v>68464.87</v>
      </c>
    </row>
    <row r="128" spans="1:10" ht="30" x14ac:dyDescent="0.25">
      <c r="A128" s="9">
        <f>IF(E128&lt;&gt;"",1+MAX($A$8:A127),"")</f>
        <v>71</v>
      </c>
      <c r="B128" s="51" t="s">
        <v>62</v>
      </c>
      <c r="C128" s="21">
        <v>2</v>
      </c>
      <c r="D128" s="22">
        <v>0</v>
      </c>
      <c r="E128" s="21">
        <f t="shared" ref="E128:E169" si="33">C128*(1+D128)</f>
        <v>2</v>
      </c>
      <c r="F128" s="24" t="s">
        <v>20</v>
      </c>
      <c r="G128" s="25">
        <v>1250</v>
      </c>
      <c r="H128" s="25">
        <f t="shared" ref="H128:H169" si="34">G128*C128</f>
        <v>2500</v>
      </c>
      <c r="I128" s="26"/>
      <c r="J128" s="26"/>
    </row>
    <row r="129" spans="1:10" ht="30" x14ac:dyDescent="0.25">
      <c r="A129" s="9">
        <f>IF(E129&lt;&gt;"",1+MAX($A$8:A128),"")</f>
        <v>72</v>
      </c>
      <c r="B129" s="51" t="s">
        <v>63</v>
      </c>
      <c r="C129" s="21">
        <v>1</v>
      </c>
      <c r="D129" s="22">
        <v>0</v>
      </c>
      <c r="E129" s="21">
        <f t="shared" si="33"/>
        <v>1</v>
      </c>
      <c r="F129" s="24" t="s">
        <v>20</v>
      </c>
      <c r="G129" s="25">
        <v>1750</v>
      </c>
      <c r="H129" s="25">
        <f t="shared" si="34"/>
        <v>1750</v>
      </c>
      <c r="I129" s="26"/>
      <c r="J129" s="26"/>
    </row>
    <row r="130" spans="1:10" ht="30" x14ac:dyDescent="0.25">
      <c r="A130" s="9">
        <f>IF(E130&lt;&gt;"",1+MAX($A$8:A129),"")</f>
        <v>73</v>
      </c>
      <c r="B130" s="51" t="s">
        <v>64</v>
      </c>
      <c r="C130" s="21">
        <v>1</v>
      </c>
      <c r="D130" s="22">
        <v>0</v>
      </c>
      <c r="E130" s="21">
        <f t="shared" si="33"/>
        <v>1</v>
      </c>
      <c r="F130" s="24" t="s">
        <v>20</v>
      </c>
      <c r="G130" s="25">
        <v>1200</v>
      </c>
      <c r="H130" s="25">
        <f t="shared" si="34"/>
        <v>1200</v>
      </c>
      <c r="I130" s="26"/>
      <c r="J130" s="26"/>
    </row>
    <row r="131" spans="1:10" ht="30" x14ac:dyDescent="0.25">
      <c r="A131" s="9">
        <f>IF(E131&lt;&gt;"",1+MAX($A$8:A130),"")</f>
        <v>74</v>
      </c>
      <c r="B131" s="51" t="s">
        <v>65</v>
      </c>
      <c r="C131" s="21">
        <v>1</v>
      </c>
      <c r="D131" s="22">
        <v>0</v>
      </c>
      <c r="E131" s="21">
        <f t="shared" si="33"/>
        <v>1</v>
      </c>
      <c r="F131" s="24" t="s">
        <v>20</v>
      </c>
      <c r="G131" s="25">
        <v>1500</v>
      </c>
      <c r="H131" s="25">
        <f t="shared" si="34"/>
        <v>1500</v>
      </c>
      <c r="I131" s="26"/>
      <c r="J131" s="26"/>
    </row>
    <row r="132" spans="1:10" ht="30" x14ac:dyDescent="0.25">
      <c r="A132" s="9">
        <f>IF(E132&lt;&gt;"",1+MAX($A$8:A131),"")</f>
        <v>75</v>
      </c>
      <c r="B132" s="51" t="s">
        <v>66</v>
      </c>
      <c r="C132" s="21">
        <v>1</v>
      </c>
      <c r="D132" s="22">
        <v>0</v>
      </c>
      <c r="E132" s="21">
        <f t="shared" si="33"/>
        <v>1</v>
      </c>
      <c r="F132" s="24" t="s">
        <v>20</v>
      </c>
      <c r="G132" s="25">
        <v>1800</v>
      </c>
      <c r="H132" s="25">
        <f t="shared" si="34"/>
        <v>1800</v>
      </c>
      <c r="I132" s="26"/>
      <c r="J132" s="26"/>
    </row>
    <row r="133" spans="1:10" x14ac:dyDescent="0.25">
      <c r="A133" s="9">
        <f>IF(E133&lt;&gt;"",1+MAX($A$8:A132),"")</f>
        <v>76</v>
      </c>
      <c r="B133" s="51" t="s">
        <v>67</v>
      </c>
      <c r="C133" s="21">
        <v>2</v>
      </c>
      <c r="D133" s="22">
        <v>0</v>
      </c>
      <c r="E133" s="21">
        <f t="shared" si="33"/>
        <v>2</v>
      </c>
      <c r="F133" s="24" t="s">
        <v>20</v>
      </c>
      <c r="G133" s="25">
        <v>850</v>
      </c>
      <c r="H133" s="25">
        <f t="shared" si="34"/>
        <v>1700</v>
      </c>
      <c r="I133" s="26"/>
      <c r="J133" s="26"/>
    </row>
    <row r="134" spans="1:10" ht="30" x14ac:dyDescent="0.25">
      <c r="A134" s="9">
        <f>IF(E134&lt;&gt;"",1+MAX($A$8:A133),"")</f>
        <v>77</v>
      </c>
      <c r="B134" s="51" t="s">
        <v>68</v>
      </c>
      <c r="C134" s="21">
        <v>1</v>
      </c>
      <c r="D134" s="22">
        <v>0</v>
      </c>
      <c r="E134" s="21">
        <f t="shared" si="33"/>
        <v>1</v>
      </c>
      <c r="F134" s="24" t="s">
        <v>20</v>
      </c>
      <c r="G134" s="25">
        <v>3200</v>
      </c>
      <c r="H134" s="25">
        <f t="shared" si="34"/>
        <v>3200</v>
      </c>
      <c r="I134" s="26"/>
      <c r="J134" s="26"/>
    </row>
    <row r="135" spans="1:10" ht="30" x14ac:dyDescent="0.25">
      <c r="A135" s="9">
        <f>IF(E135&lt;&gt;"",1+MAX($A$8:A134),"")</f>
        <v>78</v>
      </c>
      <c r="B135" s="51" t="s">
        <v>69</v>
      </c>
      <c r="C135" s="21">
        <v>1</v>
      </c>
      <c r="D135" s="22">
        <v>0</v>
      </c>
      <c r="E135" s="21">
        <f t="shared" si="33"/>
        <v>1</v>
      </c>
      <c r="F135" s="24" t="s">
        <v>20</v>
      </c>
      <c r="G135" s="25">
        <v>5000</v>
      </c>
      <c r="H135" s="25">
        <f t="shared" si="34"/>
        <v>5000</v>
      </c>
      <c r="I135" s="26"/>
      <c r="J135" s="26"/>
    </row>
    <row r="136" spans="1:10" ht="30" x14ac:dyDescent="0.25">
      <c r="A136" s="9">
        <f>IF(E136&lt;&gt;"",1+MAX($A$8:A135),"")</f>
        <v>79</v>
      </c>
      <c r="B136" s="51" t="s">
        <v>70</v>
      </c>
      <c r="C136" s="21">
        <v>1</v>
      </c>
      <c r="D136" s="22">
        <v>0</v>
      </c>
      <c r="E136" s="21">
        <f t="shared" si="33"/>
        <v>1</v>
      </c>
      <c r="F136" s="24" t="s">
        <v>20</v>
      </c>
      <c r="G136" s="25">
        <v>800</v>
      </c>
      <c r="H136" s="25">
        <f t="shared" si="34"/>
        <v>800</v>
      </c>
      <c r="I136" s="26"/>
      <c r="J136" s="26"/>
    </row>
    <row r="137" spans="1:10" x14ac:dyDescent="0.25">
      <c r="A137" s="9">
        <f>IF(E137&lt;&gt;"",1+MAX($A$8:A136),"")</f>
        <v>80</v>
      </c>
      <c r="B137" s="51" t="s">
        <v>71</v>
      </c>
      <c r="C137" s="21">
        <v>7</v>
      </c>
      <c r="D137" s="22">
        <v>0</v>
      </c>
      <c r="E137" s="21">
        <f t="shared" si="33"/>
        <v>7</v>
      </c>
      <c r="F137" s="24" t="s">
        <v>20</v>
      </c>
      <c r="G137" s="25">
        <v>750</v>
      </c>
      <c r="H137" s="25">
        <f t="shared" si="34"/>
        <v>5250</v>
      </c>
      <c r="I137" s="26"/>
      <c r="J137" s="26"/>
    </row>
    <row r="138" spans="1:10" x14ac:dyDescent="0.25">
      <c r="A138" s="9">
        <f>IF(E138&lt;&gt;"",1+MAX($A$8:A137),"")</f>
        <v>81</v>
      </c>
      <c r="B138" s="51" t="s">
        <v>72</v>
      </c>
      <c r="C138" s="21">
        <v>2</v>
      </c>
      <c r="D138" s="22">
        <v>0</v>
      </c>
      <c r="E138" s="21">
        <f t="shared" si="33"/>
        <v>2</v>
      </c>
      <c r="F138" s="24" t="s">
        <v>20</v>
      </c>
      <c r="G138" s="25">
        <v>260</v>
      </c>
      <c r="H138" s="25">
        <f t="shared" si="34"/>
        <v>520</v>
      </c>
      <c r="I138" s="26"/>
      <c r="J138" s="26"/>
    </row>
    <row r="139" spans="1:10" x14ac:dyDescent="0.25">
      <c r="A139" s="9">
        <f>IF(E139&lt;&gt;"",1+MAX($A$8:A138),"")</f>
        <v>82</v>
      </c>
      <c r="B139" s="51" t="s">
        <v>73</v>
      </c>
      <c r="C139" s="21">
        <v>4</v>
      </c>
      <c r="D139" s="22">
        <v>0</v>
      </c>
      <c r="E139" s="21">
        <f t="shared" si="33"/>
        <v>4</v>
      </c>
      <c r="F139" s="24" t="s">
        <v>20</v>
      </c>
      <c r="G139" s="25">
        <v>2500</v>
      </c>
      <c r="H139" s="25">
        <f t="shared" si="34"/>
        <v>10000</v>
      </c>
      <c r="I139" s="26"/>
      <c r="J139" s="26"/>
    </row>
    <row r="140" spans="1:10" x14ac:dyDescent="0.25">
      <c r="A140" s="9">
        <f>IF(E140&lt;&gt;"",1+MAX($A$8:A139),"")</f>
        <v>83</v>
      </c>
      <c r="B140" s="51" t="s">
        <v>74</v>
      </c>
      <c r="C140" s="21">
        <v>2</v>
      </c>
      <c r="D140" s="22">
        <v>0</v>
      </c>
      <c r="E140" s="21">
        <f t="shared" si="33"/>
        <v>2</v>
      </c>
      <c r="F140" s="24" t="s">
        <v>20</v>
      </c>
      <c r="G140" s="25">
        <v>200</v>
      </c>
      <c r="H140" s="25">
        <f t="shared" si="34"/>
        <v>400</v>
      </c>
      <c r="I140" s="26"/>
      <c r="J140" s="26"/>
    </row>
    <row r="141" spans="1:10" x14ac:dyDescent="0.25">
      <c r="A141" s="9">
        <f>IF(E141&lt;&gt;"",1+MAX($A$8:A140),"")</f>
        <v>84</v>
      </c>
      <c r="B141" s="51" t="s">
        <v>75</v>
      </c>
      <c r="C141" s="21">
        <v>4</v>
      </c>
      <c r="D141" s="22">
        <v>0</v>
      </c>
      <c r="E141" s="21">
        <f t="shared" si="33"/>
        <v>4</v>
      </c>
      <c r="F141" s="24" t="s">
        <v>20</v>
      </c>
      <c r="G141" s="25">
        <v>220</v>
      </c>
      <c r="H141" s="25">
        <f t="shared" si="34"/>
        <v>880</v>
      </c>
      <c r="I141" s="26"/>
      <c r="J141" s="26"/>
    </row>
    <row r="142" spans="1:10" ht="30" x14ac:dyDescent="0.25">
      <c r="A142" s="9">
        <f>IF(E142&lt;&gt;"",1+MAX($A$8:A141),"")</f>
        <v>85</v>
      </c>
      <c r="B142" s="51" t="s">
        <v>76</v>
      </c>
      <c r="C142" s="21">
        <v>2</v>
      </c>
      <c r="D142" s="22">
        <v>0</v>
      </c>
      <c r="E142" s="21">
        <f t="shared" si="33"/>
        <v>2</v>
      </c>
      <c r="F142" s="24" t="s">
        <v>20</v>
      </c>
      <c r="G142" s="25">
        <v>100</v>
      </c>
      <c r="H142" s="25">
        <f t="shared" si="34"/>
        <v>200</v>
      </c>
      <c r="I142" s="26"/>
      <c r="J142" s="26"/>
    </row>
    <row r="143" spans="1:10" x14ac:dyDescent="0.25">
      <c r="A143" s="9">
        <f>IF(E143&lt;&gt;"",1+MAX($A$8:A142),"")</f>
        <v>86</v>
      </c>
      <c r="B143" s="51" t="s">
        <v>132</v>
      </c>
      <c r="C143" s="21">
        <v>1</v>
      </c>
      <c r="D143" s="22">
        <v>0</v>
      </c>
      <c r="E143" s="21">
        <f t="shared" si="33"/>
        <v>1</v>
      </c>
      <c r="F143" s="24" t="s">
        <v>20</v>
      </c>
      <c r="G143" s="25">
        <v>6500</v>
      </c>
      <c r="H143" s="25">
        <f t="shared" si="34"/>
        <v>6500</v>
      </c>
      <c r="I143" s="26"/>
      <c r="J143" s="26"/>
    </row>
    <row r="144" spans="1:10" ht="60" x14ac:dyDescent="0.25">
      <c r="A144" s="9">
        <f>IF(E144&lt;&gt;"",1+MAX($A$8:A143),"")</f>
        <v>87</v>
      </c>
      <c r="B144" s="51" t="s">
        <v>77</v>
      </c>
      <c r="C144" s="21">
        <v>1</v>
      </c>
      <c r="D144" s="22">
        <v>0</v>
      </c>
      <c r="E144" s="21">
        <f t="shared" si="33"/>
        <v>1</v>
      </c>
      <c r="F144" s="24" t="s">
        <v>20</v>
      </c>
      <c r="G144" s="25">
        <v>2200</v>
      </c>
      <c r="H144" s="25">
        <f t="shared" si="34"/>
        <v>2200</v>
      </c>
      <c r="I144" s="26"/>
      <c r="J144" s="26"/>
    </row>
    <row r="145" spans="1:10" ht="45" x14ac:dyDescent="0.25">
      <c r="A145" s="9">
        <f>IF(E145&lt;&gt;"",1+MAX($A$8:A144),"")</f>
        <v>88</v>
      </c>
      <c r="B145" s="51" t="s">
        <v>78</v>
      </c>
      <c r="C145" s="21">
        <v>1</v>
      </c>
      <c r="D145" s="22">
        <v>0</v>
      </c>
      <c r="E145" s="21">
        <f t="shared" si="33"/>
        <v>1</v>
      </c>
      <c r="F145" s="24" t="s">
        <v>20</v>
      </c>
      <c r="G145" s="25">
        <v>1200</v>
      </c>
      <c r="H145" s="25">
        <f t="shared" si="34"/>
        <v>1200</v>
      </c>
      <c r="I145" s="26"/>
      <c r="J145" s="26"/>
    </row>
    <row r="146" spans="1:10" ht="45" x14ac:dyDescent="0.25">
      <c r="A146" s="9">
        <f>IF(E146&lt;&gt;"",1+MAX($A$8:A145),"")</f>
        <v>89</v>
      </c>
      <c r="B146" s="51" t="s">
        <v>79</v>
      </c>
      <c r="C146" s="21">
        <v>1</v>
      </c>
      <c r="D146" s="22">
        <v>0</v>
      </c>
      <c r="E146" s="21">
        <f t="shared" si="33"/>
        <v>1</v>
      </c>
      <c r="F146" s="24" t="s">
        <v>20</v>
      </c>
      <c r="G146" s="25">
        <v>950</v>
      </c>
      <c r="H146" s="25">
        <f t="shared" si="34"/>
        <v>950</v>
      </c>
      <c r="I146" s="26"/>
      <c r="J146" s="26"/>
    </row>
    <row r="147" spans="1:10" ht="30" x14ac:dyDescent="0.25">
      <c r="A147" s="9">
        <f>IF(E147&lt;&gt;"",1+MAX($A$8:A146),"")</f>
        <v>90</v>
      </c>
      <c r="B147" s="51" t="s">
        <v>80</v>
      </c>
      <c r="C147" s="21">
        <v>1</v>
      </c>
      <c r="D147" s="22">
        <v>0</v>
      </c>
      <c r="E147" s="21">
        <f t="shared" si="33"/>
        <v>1</v>
      </c>
      <c r="F147" s="24" t="s">
        <v>20</v>
      </c>
      <c r="G147" s="25">
        <v>5362</v>
      </c>
      <c r="H147" s="25">
        <f t="shared" si="34"/>
        <v>5362</v>
      </c>
      <c r="I147" s="26"/>
      <c r="J147" s="26"/>
    </row>
    <row r="148" spans="1:10" ht="45" x14ac:dyDescent="0.25">
      <c r="A148" s="9">
        <f>IF(E148&lt;&gt;"",1+MAX($A$8:A147),"")</f>
        <v>91</v>
      </c>
      <c r="B148" s="51" t="s">
        <v>81</v>
      </c>
      <c r="C148" s="21">
        <v>1</v>
      </c>
      <c r="D148" s="22">
        <v>0</v>
      </c>
      <c r="E148" s="21">
        <f t="shared" si="33"/>
        <v>1</v>
      </c>
      <c r="F148" s="24" t="s">
        <v>20</v>
      </c>
      <c r="G148" s="25">
        <v>2984</v>
      </c>
      <c r="H148" s="25">
        <f t="shared" si="34"/>
        <v>2984</v>
      </c>
      <c r="I148" s="26"/>
      <c r="J148" s="26"/>
    </row>
    <row r="149" spans="1:10" ht="30" x14ac:dyDescent="0.25">
      <c r="A149" s="9">
        <f>IF(E149&lt;&gt;"",1+MAX($A$8:A148),"")</f>
        <v>92</v>
      </c>
      <c r="B149" s="51" t="s">
        <v>82</v>
      </c>
      <c r="C149" s="21">
        <v>1</v>
      </c>
      <c r="D149" s="22">
        <v>0</v>
      </c>
      <c r="E149" s="21">
        <f t="shared" si="33"/>
        <v>1</v>
      </c>
      <c r="F149" s="24" t="s">
        <v>20</v>
      </c>
      <c r="G149" s="25">
        <v>438</v>
      </c>
      <c r="H149" s="25">
        <f t="shared" si="34"/>
        <v>438</v>
      </c>
      <c r="I149" s="26"/>
      <c r="J149" s="26"/>
    </row>
    <row r="150" spans="1:10" ht="30" x14ac:dyDescent="0.25">
      <c r="A150" s="9">
        <f>IF(E150&lt;&gt;"",1+MAX($A$8:A149),"")</f>
        <v>93</v>
      </c>
      <c r="B150" s="51" t="s">
        <v>83</v>
      </c>
      <c r="C150" s="21">
        <v>1</v>
      </c>
      <c r="D150" s="22">
        <v>0</v>
      </c>
      <c r="E150" s="21">
        <f t="shared" si="33"/>
        <v>1</v>
      </c>
      <c r="F150" s="24" t="s">
        <v>20</v>
      </c>
      <c r="G150" s="25">
        <v>520</v>
      </c>
      <c r="H150" s="25">
        <f t="shared" si="34"/>
        <v>520</v>
      </c>
      <c r="I150" s="26"/>
      <c r="J150" s="26"/>
    </row>
    <row r="151" spans="1:10" ht="30" x14ac:dyDescent="0.25">
      <c r="A151" s="9">
        <f>IF(E151&lt;&gt;"",1+MAX($A$8:A150),"")</f>
        <v>94</v>
      </c>
      <c r="B151" s="51" t="s">
        <v>84</v>
      </c>
      <c r="C151" s="21">
        <v>3</v>
      </c>
      <c r="D151" s="22">
        <v>0</v>
      </c>
      <c r="E151" s="21">
        <f t="shared" si="33"/>
        <v>3</v>
      </c>
      <c r="F151" s="24" t="s">
        <v>20</v>
      </c>
      <c r="G151" s="25">
        <v>220</v>
      </c>
      <c r="H151" s="25">
        <f t="shared" si="34"/>
        <v>660</v>
      </c>
      <c r="I151" s="26"/>
      <c r="J151" s="26"/>
    </row>
    <row r="152" spans="1:10" ht="30" x14ac:dyDescent="0.25">
      <c r="A152" s="9">
        <f>IF(E152&lt;&gt;"",1+MAX($A$8:A151),"")</f>
        <v>95</v>
      </c>
      <c r="B152" s="51" t="s">
        <v>85</v>
      </c>
      <c r="C152" s="21">
        <v>1</v>
      </c>
      <c r="D152" s="22">
        <v>0</v>
      </c>
      <c r="E152" s="21">
        <f t="shared" si="33"/>
        <v>1</v>
      </c>
      <c r="F152" s="24" t="s">
        <v>20</v>
      </c>
      <c r="G152" s="25">
        <v>950</v>
      </c>
      <c r="H152" s="25">
        <f t="shared" si="34"/>
        <v>950</v>
      </c>
      <c r="I152" s="26"/>
      <c r="J152" s="26"/>
    </row>
    <row r="153" spans="1:10" ht="30" x14ac:dyDescent="0.25">
      <c r="A153" s="9">
        <f>IF(E153&lt;&gt;"",1+MAX($A$8:A152),"")</f>
        <v>96</v>
      </c>
      <c r="B153" s="51" t="s">
        <v>86</v>
      </c>
      <c r="C153" s="21">
        <v>1</v>
      </c>
      <c r="D153" s="22">
        <v>0</v>
      </c>
      <c r="E153" s="21">
        <f t="shared" si="33"/>
        <v>1</v>
      </c>
      <c r="F153" s="24" t="s">
        <v>20</v>
      </c>
      <c r="G153" s="25">
        <v>280</v>
      </c>
      <c r="H153" s="25">
        <f t="shared" si="34"/>
        <v>280</v>
      </c>
      <c r="I153" s="26"/>
      <c r="J153" s="26"/>
    </row>
    <row r="154" spans="1:10" ht="30" x14ac:dyDescent="0.25">
      <c r="A154" s="9">
        <f>IF(E154&lt;&gt;"",1+MAX($A$8:A153),"")</f>
        <v>97</v>
      </c>
      <c r="B154" s="51" t="s">
        <v>87</v>
      </c>
      <c r="C154" s="21">
        <v>1</v>
      </c>
      <c r="D154" s="22">
        <v>0</v>
      </c>
      <c r="E154" s="21">
        <f t="shared" si="33"/>
        <v>1</v>
      </c>
      <c r="F154" s="24" t="s">
        <v>20</v>
      </c>
      <c r="G154" s="25">
        <v>495</v>
      </c>
      <c r="H154" s="25">
        <f t="shared" si="34"/>
        <v>495</v>
      </c>
      <c r="I154" s="26"/>
      <c r="J154" s="26"/>
    </row>
    <row r="155" spans="1:10" ht="30" x14ac:dyDescent="0.25">
      <c r="A155" s="9">
        <f>IF(E155&lt;&gt;"",1+MAX($A$8:A154),"")</f>
        <v>98</v>
      </c>
      <c r="B155" s="51" t="s">
        <v>88</v>
      </c>
      <c r="C155" s="21">
        <v>1</v>
      </c>
      <c r="D155" s="22">
        <v>0</v>
      </c>
      <c r="E155" s="21">
        <f t="shared" si="33"/>
        <v>1</v>
      </c>
      <c r="F155" s="24" t="s">
        <v>20</v>
      </c>
      <c r="G155" s="25">
        <v>200</v>
      </c>
      <c r="H155" s="25">
        <f t="shared" si="34"/>
        <v>200</v>
      </c>
      <c r="I155" s="26"/>
      <c r="J155" s="26"/>
    </row>
    <row r="156" spans="1:10" ht="30" x14ac:dyDescent="0.25">
      <c r="A156" s="9">
        <f>IF(E156&lt;&gt;"",1+MAX($A$8:A155),"")</f>
        <v>99</v>
      </c>
      <c r="B156" s="51" t="s">
        <v>89</v>
      </c>
      <c r="C156" s="21">
        <v>1</v>
      </c>
      <c r="D156" s="22">
        <v>0</v>
      </c>
      <c r="E156" s="21">
        <f t="shared" si="33"/>
        <v>1</v>
      </c>
      <c r="F156" s="24" t="s">
        <v>20</v>
      </c>
      <c r="G156" s="25">
        <v>263.87</v>
      </c>
      <c r="H156" s="25">
        <f t="shared" si="34"/>
        <v>263.87</v>
      </c>
      <c r="I156" s="26"/>
      <c r="J156" s="26"/>
    </row>
    <row r="157" spans="1:10" ht="30" x14ac:dyDescent="0.25">
      <c r="A157" s="9">
        <f>IF(E157&lt;&gt;"",1+MAX($A$8:A156),"")</f>
        <v>100</v>
      </c>
      <c r="B157" s="51" t="s">
        <v>90</v>
      </c>
      <c r="C157" s="21">
        <v>1</v>
      </c>
      <c r="D157" s="22">
        <v>0</v>
      </c>
      <c r="E157" s="21">
        <f t="shared" si="33"/>
        <v>1</v>
      </c>
      <c r="F157" s="24" t="s">
        <v>20</v>
      </c>
      <c r="G157" s="25">
        <v>800</v>
      </c>
      <c r="H157" s="25">
        <f t="shared" si="34"/>
        <v>800</v>
      </c>
      <c r="I157" s="26"/>
      <c r="J157" s="26"/>
    </row>
    <row r="158" spans="1:10" x14ac:dyDescent="0.25">
      <c r="A158" s="9">
        <f>IF(E158&lt;&gt;"",1+MAX($A$8:A157),"")</f>
        <v>101</v>
      </c>
      <c r="B158" s="51" t="s">
        <v>91</v>
      </c>
      <c r="C158" s="21">
        <v>2</v>
      </c>
      <c r="D158" s="22">
        <v>0</v>
      </c>
      <c r="E158" s="21">
        <f t="shared" si="33"/>
        <v>2</v>
      </c>
      <c r="F158" s="24" t="s">
        <v>20</v>
      </c>
      <c r="G158" s="25">
        <v>480</v>
      </c>
      <c r="H158" s="25">
        <f t="shared" si="34"/>
        <v>960</v>
      </c>
      <c r="I158" s="26"/>
      <c r="J158" s="26"/>
    </row>
    <row r="159" spans="1:10" x14ac:dyDescent="0.25">
      <c r="A159" s="9">
        <f>IF(E159&lt;&gt;"",1+MAX($A$8:A158),"")</f>
        <v>102</v>
      </c>
      <c r="B159" s="51" t="s">
        <v>92</v>
      </c>
      <c r="C159" s="21">
        <v>1</v>
      </c>
      <c r="D159" s="22">
        <v>0</v>
      </c>
      <c r="E159" s="21">
        <f t="shared" si="33"/>
        <v>1</v>
      </c>
      <c r="F159" s="24" t="s">
        <v>20</v>
      </c>
      <c r="G159" s="25">
        <v>200</v>
      </c>
      <c r="H159" s="25">
        <f t="shared" si="34"/>
        <v>200</v>
      </c>
      <c r="I159" s="26"/>
      <c r="J159" s="26"/>
    </row>
    <row r="160" spans="1:10" x14ac:dyDescent="0.25">
      <c r="A160" s="9">
        <f>IF(E160&lt;&gt;"",1+MAX($A$8:A159),"")</f>
        <v>103</v>
      </c>
      <c r="B160" s="51" t="s">
        <v>93</v>
      </c>
      <c r="C160" s="21">
        <v>4</v>
      </c>
      <c r="D160" s="22">
        <v>0</v>
      </c>
      <c r="E160" s="21">
        <f t="shared" si="33"/>
        <v>4</v>
      </c>
      <c r="F160" s="24" t="s">
        <v>20</v>
      </c>
      <c r="G160" s="25">
        <v>160</v>
      </c>
      <c r="H160" s="25">
        <f t="shared" si="34"/>
        <v>640</v>
      </c>
      <c r="I160" s="26"/>
      <c r="J160" s="26"/>
    </row>
    <row r="161" spans="1:10" x14ac:dyDescent="0.25">
      <c r="A161" s="9">
        <f>IF(E161&lt;&gt;"",1+MAX($A$8:A160),"")</f>
        <v>104</v>
      </c>
      <c r="B161" s="51" t="s">
        <v>94</v>
      </c>
      <c r="C161" s="21">
        <v>1</v>
      </c>
      <c r="D161" s="22">
        <v>0</v>
      </c>
      <c r="E161" s="21">
        <f t="shared" si="33"/>
        <v>1</v>
      </c>
      <c r="F161" s="24" t="s">
        <v>20</v>
      </c>
      <c r="G161" s="25">
        <v>180</v>
      </c>
      <c r="H161" s="25">
        <f t="shared" si="34"/>
        <v>180</v>
      </c>
      <c r="I161" s="26"/>
      <c r="J161" s="26"/>
    </row>
    <row r="162" spans="1:10" x14ac:dyDescent="0.25">
      <c r="A162" s="9">
        <f>IF(E162&lt;&gt;"",1+MAX($A$8:A161),"")</f>
        <v>105</v>
      </c>
      <c r="B162" s="51" t="s">
        <v>95</v>
      </c>
      <c r="C162" s="21">
        <v>1</v>
      </c>
      <c r="D162" s="22">
        <v>0</v>
      </c>
      <c r="E162" s="21">
        <f t="shared" si="33"/>
        <v>1</v>
      </c>
      <c r="F162" s="24" t="s">
        <v>20</v>
      </c>
      <c r="G162" s="25">
        <v>220</v>
      </c>
      <c r="H162" s="25">
        <f t="shared" si="34"/>
        <v>220</v>
      </c>
      <c r="I162" s="26"/>
      <c r="J162" s="26"/>
    </row>
    <row r="163" spans="1:10" x14ac:dyDescent="0.25">
      <c r="A163" s="9">
        <f>IF(E163&lt;&gt;"",1+MAX($A$8:A162),"")</f>
        <v>106</v>
      </c>
      <c r="B163" s="51" t="s">
        <v>96</v>
      </c>
      <c r="C163" s="21">
        <v>7</v>
      </c>
      <c r="D163" s="22">
        <v>0</v>
      </c>
      <c r="E163" s="21">
        <f t="shared" si="33"/>
        <v>7</v>
      </c>
      <c r="F163" s="24" t="s">
        <v>20</v>
      </c>
      <c r="G163" s="25">
        <v>280</v>
      </c>
      <c r="H163" s="25">
        <f t="shared" si="34"/>
        <v>1960</v>
      </c>
      <c r="I163" s="26"/>
      <c r="J163" s="26"/>
    </row>
    <row r="164" spans="1:10" x14ac:dyDescent="0.25">
      <c r="A164" s="9">
        <f>IF(E164&lt;&gt;"",1+MAX($A$8:A163),"")</f>
        <v>107</v>
      </c>
      <c r="B164" s="51" t="s">
        <v>97</v>
      </c>
      <c r="C164" s="21">
        <v>4</v>
      </c>
      <c r="D164" s="22">
        <v>0</v>
      </c>
      <c r="E164" s="21">
        <f t="shared" si="33"/>
        <v>4</v>
      </c>
      <c r="F164" s="24" t="s">
        <v>20</v>
      </c>
      <c r="G164" s="25">
        <v>350</v>
      </c>
      <c r="H164" s="25">
        <f t="shared" si="34"/>
        <v>1400</v>
      </c>
      <c r="I164" s="26"/>
      <c r="J164" s="26"/>
    </row>
    <row r="165" spans="1:10" ht="30" x14ac:dyDescent="0.25">
      <c r="A165" s="9">
        <f>IF(E165&lt;&gt;"",1+MAX($A$8:A164),"")</f>
        <v>108</v>
      </c>
      <c r="B165" s="51" t="s">
        <v>98</v>
      </c>
      <c r="C165" s="21">
        <v>1</v>
      </c>
      <c r="D165" s="22">
        <v>0</v>
      </c>
      <c r="E165" s="21">
        <f t="shared" si="33"/>
        <v>1</v>
      </c>
      <c r="F165" s="24" t="s">
        <v>20</v>
      </c>
      <c r="G165" s="25">
        <v>238</v>
      </c>
      <c r="H165" s="25">
        <f t="shared" si="34"/>
        <v>238</v>
      </c>
      <c r="I165" s="26"/>
      <c r="J165" s="26"/>
    </row>
    <row r="166" spans="1:10" ht="30" x14ac:dyDescent="0.25">
      <c r="A166" s="9">
        <f>IF(E166&lt;&gt;"",1+MAX($A$8:A165),"")</f>
        <v>109</v>
      </c>
      <c r="B166" s="51" t="s">
        <v>99</v>
      </c>
      <c r="C166" s="21">
        <v>3</v>
      </c>
      <c r="D166" s="22">
        <v>0</v>
      </c>
      <c r="E166" s="21">
        <f t="shared" si="33"/>
        <v>3</v>
      </c>
      <c r="F166" s="24" t="s">
        <v>20</v>
      </c>
      <c r="G166" s="25">
        <v>450</v>
      </c>
      <c r="H166" s="25">
        <f t="shared" si="34"/>
        <v>1350</v>
      </c>
      <c r="I166" s="26"/>
      <c r="J166" s="26"/>
    </row>
    <row r="167" spans="1:10" ht="30" x14ac:dyDescent="0.25">
      <c r="A167" s="9">
        <f>IF(E167&lt;&gt;"",1+MAX($A$8:A166),"")</f>
        <v>110</v>
      </c>
      <c r="B167" s="51" t="s">
        <v>100</v>
      </c>
      <c r="C167" s="21">
        <v>1</v>
      </c>
      <c r="D167" s="22">
        <v>0</v>
      </c>
      <c r="E167" s="21">
        <f t="shared" si="33"/>
        <v>1</v>
      </c>
      <c r="F167" s="24" t="s">
        <v>20</v>
      </c>
      <c r="G167" s="25">
        <v>650</v>
      </c>
      <c r="H167" s="25">
        <f t="shared" si="34"/>
        <v>650</v>
      </c>
      <c r="I167" s="26"/>
      <c r="J167" s="26"/>
    </row>
    <row r="168" spans="1:10" x14ac:dyDescent="0.25">
      <c r="A168" s="9">
        <f>IF(E168&lt;&gt;"",1+MAX($A$8:A167),"")</f>
        <v>111</v>
      </c>
      <c r="B168" s="51" t="s">
        <v>101</v>
      </c>
      <c r="C168" s="21">
        <v>1</v>
      </c>
      <c r="D168" s="22">
        <v>0</v>
      </c>
      <c r="E168" s="21">
        <f t="shared" si="33"/>
        <v>1</v>
      </c>
      <c r="F168" s="24" t="s">
        <v>20</v>
      </c>
      <c r="G168" s="25">
        <v>30</v>
      </c>
      <c r="H168" s="25">
        <f t="shared" si="34"/>
        <v>30</v>
      </c>
      <c r="I168" s="26"/>
      <c r="J168" s="26"/>
    </row>
    <row r="169" spans="1:10" x14ac:dyDescent="0.25">
      <c r="A169" s="9">
        <f>IF(E169&lt;&gt;"",1+MAX($A$8:A168),"")</f>
        <v>112</v>
      </c>
      <c r="B169" s="51" t="s">
        <v>102</v>
      </c>
      <c r="C169" s="21">
        <v>2</v>
      </c>
      <c r="D169" s="22">
        <v>0</v>
      </c>
      <c r="E169" s="21">
        <f t="shared" si="33"/>
        <v>2</v>
      </c>
      <c r="F169" s="24" t="s">
        <v>20</v>
      </c>
      <c r="G169" s="25">
        <v>67</v>
      </c>
      <c r="H169" s="25">
        <f t="shared" si="34"/>
        <v>134</v>
      </c>
      <c r="I169" s="26"/>
      <c r="J169" s="26"/>
    </row>
    <row r="170" spans="1:10" x14ac:dyDescent="0.25">
      <c r="A170" s="28" t="str">
        <f>IF(E170&lt;&gt;"",1+MAX($A$8:A169),"")</f>
        <v/>
      </c>
      <c r="B170" s="50"/>
      <c r="C170" s="16"/>
      <c r="D170" s="17"/>
      <c r="E170" s="16"/>
      <c r="F170" s="18"/>
      <c r="G170" s="19"/>
      <c r="H170" s="29"/>
    </row>
    <row r="171" spans="1:10" ht="18.75" x14ac:dyDescent="0.25">
      <c r="A171" s="63" t="s">
        <v>35</v>
      </c>
      <c r="B171" s="63"/>
      <c r="C171" s="63"/>
      <c r="D171" s="63"/>
      <c r="E171" s="63"/>
      <c r="F171" s="63"/>
      <c r="G171" s="63"/>
      <c r="H171" s="63"/>
      <c r="I171" s="63"/>
      <c r="J171" s="15">
        <f>SUM(H172)</f>
        <v>2013.1399999999999</v>
      </c>
    </row>
    <row r="172" spans="1:10" x14ac:dyDescent="0.25">
      <c r="A172" s="9">
        <f>IF(E172&lt;&gt;"",1+MAX($A$8:A171),"")</f>
        <v>113</v>
      </c>
      <c r="B172" s="51" t="s">
        <v>36</v>
      </c>
      <c r="C172" s="21">
        <v>31</v>
      </c>
      <c r="D172" s="22">
        <v>0.1</v>
      </c>
      <c r="E172" s="23">
        <f t="shared" ref="E172" si="35">C172*(1+D172)</f>
        <v>34.1</v>
      </c>
      <c r="F172" s="24" t="s">
        <v>18</v>
      </c>
      <c r="G172" s="25">
        <v>64.94</v>
      </c>
      <c r="H172" s="25">
        <f t="shared" ref="H172" si="36">G172*C172</f>
        <v>2013.1399999999999</v>
      </c>
      <c r="I172" s="26"/>
      <c r="J172" s="26"/>
    </row>
    <row r="173" spans="1:10" x14ac:dyDescent="0.25">
      <c r="A173" s="28" t="str">
        <f>IF(E173&lt;&gt;"",1+MAX($A$8:A172),"")</f>
        <v/>
      </c>
      <c r="B173" s="50"/>
      <c r="C173" s="16"/>
      <c r="D173" s="17"/>
      <c r="E173" s="16"/>
      <c r="F173" s="18"/>
      <c r="G173" s="19"/>
      <c r="H173" s="29"/>
    </row>
    <row r="174" spans="1:10" ht="18.75" x14ac:dyDescent="0.25">
      <c r="A174" s="63" t="s">
        <v>37</v>
      </c>
      <c r="B174" s="63"/>
      <c r="C174" s="63"/>
      <c r="D174" s="63"/>
      <c r="E174" s="63"/>
      <c r="F174" s="63"/>
      <c r="G174" s="63"/>
      <c r="H174" s="63"/>
      <c r="I174" s="63"/>
      <c r="J174" s="15">
        <f>SUM(H175:H188)</f>
        <v>1896.2223999999999</v>
      </c>
    </row>
    <row r="175" spans="1:10" ht="15.75" x14ac:dyDescent="0.25">
      <c r="A175" s="28" t="str">
        <f>IF(E175&lt;&gt;"",1+MAX($A$8:A174),"")</f>
        <v/>
      </c>
      <c r="B175" s="48" t="s">
        <v>38</v>
      </c>
      <c r="C175" s="16"/>
      <c r="D175" s="17"/>
      <c r="E175" s="16"/>
      <c r="F175" s="18"/>
      <c r="G175" s="19"/>
      <c r="H175" s="29"/>
      <c r="J175" s="30"/>
    </row>
    <row r="176" spans="1:10" x14ac:dyDescent="0.25">
      <c r="A176" s="9">
        <f>IF(E176&lt;&gt;"",1+MAX($A$8:A175),"")</f>
        <v>114</v>
      </c>
      <c r="B176" s="51" t="s">
        <v>103</v>
      </c>
      <c r="C176" s="21">
        <v>1</v>
      </c>
      <c r="D176" s="22">
        <v>0</v>
      </c>
      <c r="E176" s="21">
        <f t="shared" ref="E176:E177" si="37">C176*(1+D176)</f>
        <v>1</v>
      </c>
      <c r="F176" s="24" t="s">
        <v>20</v>
      </c>
      <c r="G176" s="25">
        <v>60</v>
      </c>
      <c r="H176" s="25">
        <f>G176*C176</f>
        <v>60</v>
      </c>
      <c r="I176" s="26"/>
      <c r="J176" s="26"/>
    </row>
    <row r="177" spans="1:10" x14ac:dyDescent="0.25">
      <c r="A177" s="9">
        <f>IF(E177&lt;&gt;"",1+MAX($A$8:A176),"")</f>
        <v>115</v>
      </c>
      <c r="B177" s="51" t="s">
        <v>104</v>
      </c>
      <c r="C177" s="21">
        <v>3</v>
      </c>
      <c r="D177" s="22">
        <v>0</v>
      </c>
      <c r="E177" s="21">
        <f t="shared" si="37"/>
        <v>3</v>
      </c>
      <c r="F177" s="24" t="s">
        <v>20</v>
      </c>
      <c r="G177" s="25">
        <v>350</v>
      </c>
      <c r="H177" s="25">
        <f>G177*C177</f>
        <v>1050</v>
      </c>
      <c r="I177" s="26"/>
      <c r="J177" s="26"/>
    </row>
    <row r="178" spans="1:10" x14ac:dyDescent="0.25">
      <c r="A178" s="28" t="str">
        <f>IF(E178&lt;&gt;"",1+MAX($A$8:A177),"")</f>
        <v/>
      </c>
      <c r="B178" s="50" t="s">
        <v>21</v>
      </c>
      <c r="C178" s="16"/>
      <c r="D178" s="17"/>
      <c r="E178" s="16"/>
      <c r="F178" s="18"/>
      <c r="G178" s="19"/>
      <c r="H178" s="29"/>
    </row>
    <row r="179" spans="1:10" ht="15.75" x14ac:dyDescent="0.25">
      <c r="A179" s="28" t="str">
        <f>IF(E179&lt;&gt;"",1+MAX($A$8:A178),"")</f>
        <v/>
      </c>
      <c r="B179" s="48" t="s">
        <v>39</v>
      </c>
      <c r="C179" s="16"/>
      <c r="D179" s="17"/>
      <c r="E179" s="16"/>
      <c r="F179" s="18"/>
      <c r="G179" s="19"/>
      <c r="H179" s="29"/>
    </row>
    <row r="180" spans="1:10" ht="30" x14ac:dyDescent="0.25">
      <c r="A180" s="9">
        <f>IF(E180&lt;&gt;"",1+MAX($A$8:A179),"")</f>
        <v>116</v>
      </c>
      <c r="B180" s="51" t="s">
        <v>105</v>
      </c>
      <c r="C180" s="21">
        <v>3</v>
      </c>
      <c r="D180" s="22">
        <v>0</v>
      </c>
      <c r="E180" s="21">
        <f t="shared" ref="E180:E181" si="38">C180*(1+D180)</f>
        <v>3</v>
      </c>
      <c r="F180" s="24" t="s">
        <v>20</v>
      </c>
      <c r="G180" s="25">
        <v>42.35</v>
      </c>
      <c r="H180" s="25">
        <f>G180*C180</f>
        <v>127.05000000000001</v>
      </c>
      <c r="I180" s="26"/>
      <c r="J180" s="26"/>
    </row>
    <row r="181" spans="1:10" ht="30" x14ac:dyDescent="0.25">
      <c r="A181" s="9">
        <f>IF(E181&lt;&gt;"",1+MAX($A$8:A180),"")</f>
        <v>117</v>
      </c>
      <c r="B181" s="51" t="s">
        <v>106</v>
      </c>
      <c r="C181" s="21">
        <v>1</v>
      </c>
      <c r="D181" s="22">
        <v>0</v>
      </c>
      <c r="E181" s="21">
        <f t="shared" si="38"/>
        <v>1</v>
      </c>
      <c r="F181" s="24" t="s">
        <v>20</v>
      </c>
      <c r="G181" s="25">
        <v>93.75</v>
      </c>
      <c r="H181" s="25">
        <f>G181*C181</f>
        <v>93.75</v>
      </c>
      <c r="I181" s="26"/>
      <c r="J181" s="26"/>
    </row>
    <row r="182" spans="1:10" x14ac:dyDescent="0.25">
      <c r="A182" s="28" t="str">
        <f>IF(E182&lt;&gt;"",1+MAX($A$8:A181),"")</f>
        <v/>
      </c>
      <c r="B182" s="50" t="s">
        <v>21</v>
      </c>
      <c r="C182" s="16"/>
      <c r="D182" s="17"/>
      <c r="E182" s="16"/>
      <c r="F182" s="18"/>
      <c r="G182" s="19"/>
      <c r="H182" s="29"/>
    </row>
    <row r="183" spans="1:10" ht="15.75" x14ac:dyDescent="0.25">
      <c r="A183" s="28" t="str">
        <f>IF(E183&lt;&gt;"",1+MAX($A$8:A182),"")</f>
        <v/>
      </c>
      <c r="B183" s="48" t="s">
        <v>40</v>
      </c>
      <c r="C183" s="16"/>
      <c r="D183" s="17"/>
      <c r="E183" s="16"/>
      <c r="F183" s="18"/>
      <c r="G183" s="19"/>
      <c r="H183" s="29"/>
    </row>
    <row r="184" spans="1:10" x14ac:dyDescent="0.25">
      <c r="A184" s="9">
        <f>IF(E184&lt;&gt;"",1+MAX($A$8:A183),"")</f>
        <v>118</v>
      </c>
      <c r="B184" s="51" t="s">
        <v>107</v>
      </c>
      <c r="C184" s="21">
        <v>24.41</v>
      </c>
      <c r="D184" s="22">
        <v>0.1</v>
      </c>
      <c r="E184" s="21">
        <f>C184*(1+D184)</f>
        <v>26.851000000000003</v>
      </c>
      <c r="F184" s="24" t="s">
        <v>19</v>
      </c>
      <c r="G184" s="25">
        <v>2.71</v>
      </c>
      <c r="H184" s="25">
        <f>G184*C184</f>
        <v>66.1511</v>
      </c>
      <c r="I184" s="26"/>
      <c r="J184" s="26"/>
    </row>
    <row r="185" spans="1:10" x14ac:dyDescent="0.25">
      <c r="A185" s="9">
        <f>IF(E185&lt;&gt;"",1+MAX($A$8:A184),"")</f>
        <v>119</v>
      </c>
      <c r="B185" s="51" t="s">
        <v>108</v>
      </c>
      <c r="C185" s="21">
        <v>4.4800000000000004</v>
      </c>
      <c r="D185" s="22">
        <v>0.1</v>
      </c>
      <c r="E185" s="21">
        <f t="shared" ref="E185:E188" si="39">C185*(1+D185)</f>
        <v>4.9280000000000008</v>
      </c>
      <c r="F185" s="24" t="s">
        <v>19</v>
      </c>
      <c r="G185" s="25">
        <v>1.96</v>
      </c>
      <c r="H185" s="25">
        <f>G185*C185</f>
        <v>8.780800000000001</v>
      </c>
      <c r="I185" s="26"/>
      <c r="J185" s="26"/>
    </row>
    <row r="186" spans="1:10" x14ac:dyDescent="0.25">
      <c r="A186" s="9">
        <f>IF(E186&lt;&gt;"",1+MAX($A$8:A185),"")</f>
        <v>120</v>
      </c>
      <c r="B186" s="51" t="s">
        <v>109</v>
      </c>
      <c r="C186" s="21">
        <v>40.98</v>
      </c>
      <c r="D186" s="22">
        <v>0.1</v>
      </c>
      <c r="E186" s="21">
        <f t="shared" si="39"/>
        <v>45.078000000000003</v>
      </c>
      <c r="F186" s="24" t="s">
        <v>19</v>
      </c>
      <c r="G186" s="25">
        <v>1.25</v>
      </c>
      <c r="H186" s="25">
        <f>G186*C186</f>
        <v>51.224999999999994</v>
      </c>
      <c r="I186" s="26"/>
      <c r="J186" s="26"/>
    </row>
    <row r="187" spans="1:10" x14ac:dyDescent="0.25">
      <c r="A187" s="9">
        <f>IF(E187&lt;&gt;"",1+MAX($A$8:A186),"")</f>
        <v>121</v>
      </c>
      <c r="B187" s="51" t="s">
        <v>110</v>
      </c>
      <c r="C187" s="21">
        <v>100.44</v>
      </c>
      <c r="D187" s="22">
        <v>0.1</v>
      </c>
      <c r="E187" s="21">
        <f t="shared" si="39"/>
        <v>110.48400000000001</v>
      </c>
      <c r="F187" s="24" t="s">
        <v>19</v>
      </c>
      <c r="G187" s="25">
        <v>3.26</v>
      </c>
      <c r="H187" s="25">
        <f>G187*C187</f>
        <v>327.43439999999998</v>
      </c>
      <c r="I187" s="26"/>
      <c r="J187" s="26"/>
    </row>
    <row r="188" spans="1:10" x14ac:dyDescent="0.25">
      <c r="A188" s="9">
        <f>IF(E188&lt;&gt;"",1+MAX($A$8:A187),"")</f>
        <v>122</v>
      </c>
      <c r="B188" s="51" t="s">
        <v>111</v>
      </c>
      <c r="C188" s="21">
        <v>71.23</v>
      </c>
      <c r="D188" s="22">
        <v>0.1</v>
      </c>
      <c r="E188" s="21">
        <f t="shared" si="39"/>
        <v>78.353000000000009</v>
      </c>
      <c r="F188" s="24" t="s">
        <v>19</v>
      </c>
      <c r="G188" s="25">
        <v>1.57</v>
      </c>
      <c r="H188" s="25">
        <f>G188*C188</f>
        <v>111.83110000000001</v>
      </c>
      <c r="I188" s="26"/>
      <c r="J188" s="26"/>
    </row>
    <row r="189" spans="1:10" x14ac:dyDescent="0.25">
      <c r="A189" s="28" t="str">
        <f>IF(E189&lt;&gt;"",1+MAX($A$8:A188),"")</f>
        <v/>
      </c>
      <c r="B189" s="50"/>
      <c r="C189" s="16"/>
      <c r="D189" s="17"/>
      <c r="E189" s="16"/>
      <c r="F189" s="18"/>
      <c r="G189" s="19"/>
      <c r="H189" s="29"/>
    </row>
    <row r="190" spans="1:10" ht="18.75" x14ac:dyDescent="0.25">
      <c r="A190" s="63" t="s">
        <v>41</v>
      </c>
      <c r="B190" s="63"/>
      <c r="C190" s="63"/>
      <c r="D190" s="63"/>
      <c r="E190" s="63"/>
      <c r="F190" s="63"/>
      <c r="G190" s="63"/>
      <c r="H190" s="63"/>
      <c r="I190" s="63"/>
      <c r="J190" s="15">
        <f>SUM(H191:H197)</f>
        <v>515</v>
      </c>
    </row>
    <row r="191" spans="1:10" ht="15.75" x14ac:dyDescent="0.25">
      <c r="A191" s="28" t="str">
        <f>IF(E191&lt;&gt;"",1+MAX($A$8:A190),"")</f>
        <v/>
      </c>
      <c r="B191" s="48" t="s">
        <v>42</v>
      </c>
      <c r="C191" s="16"/>
      <c r="D191" s="17"/>
      <c r="E191" s="16"/>
      <c r="F191" s="18"/>
      <c r="G191" s="19"/>
      <c r="H191" s="29"/>
      <c r="J191" s="30"/>
    </row>
    <row r="192" spans="1:10" ht="30" x14ac:dyDescent="0.25">
      <c r="A192" s="9">
        <f>IF(E192&lt;&gt;"",1+MAX($A$8:A191),"")</f>
        <v>123</v>
      </c>
      <c r="B192" s="52" t="s">
        <v>112</v>
      </c>
      <c r="C192" s="21">
        <v>1</v>
      </c>
      <c r="D192" s="22">
        <v>0</v>
      </c>
      <c r="E192" s="21">
        <f t="shared" ref="E192:E193" si="40">C192*(1+D192)</f>
        <v>1</v>
      </c>
      <c r="F192" s="24" t="s">
        <v>20</v>
      </c>
      <c r="G192" s="25">
        <v>30</v>
      </c>
      <c r="H192" s="25">
        <f>G192*C192</f>
        <v>30</v>
      </c>
      <c r="I192" s="26"/>
      <c r="J192" s="26"/>
    </row>
    <row r="193" spans="1:10" x14ac:dyDescent="0.25">
      <c r="A193" s="9">
        <f>IF(E193&lt;&gt;"",1+MAX($A$8:A192),"")</f>
        <v>124</v>
      </c>
      <c r="B193" s="52" t="s">
        <v>113</v>
      </c>
      <c r="C193" s="21">
        <v>10</v>
      </c>
      <c r="D193" s="22">
        <v>0</v>
      </c>
      <c r="E193" s="21">
        <f t="shared" si="40"/>
        <v>10</v>
      </c>
      <c r="F193" s="24" t="s">
        <v>20</v>
      </c>
      <c r="G193" s="25">
        <v>30</v>
      </c>
      <c r="H193" s="25">
        <f>G193*C193</f>
        <v>300</v>
      </c>
      <c r="I193" s="26"/>
      <c r="J193" s="26"/>
    </row>
    <row r="194" spans="1:10" x14ac:dyDescent="0.25">
      <c r="A194" s="28" t="str">
        <f>IF(E194&lt;&gt;"",1+MAX($A$8:A193),"")</f>
        <v/>
      </c>
      <c r="B194" s="50" t="s">
        <v>21</v>
      </c>
      <c r="C194" s="16"/>
      <c r="D194" s="17"/>
      <c r="E194" s="16"/>
      <c r="F194" s="18"/>
      <c r="G194" s="19"/>
      <c r="H194" s="29"/>
    </row>
    <row r="195" spans="1:10" ht="15.75" x14ac:dyDescent="0.25">
      <c r="A195" s="28" t="str">
        <f>IF(E195&lt;&gt;"",1+MAX($A$8:A194),"")</f>
        <v/>
      </c>
      <c r="B195" s="48" t="s">
        <v>43</v>
      </c>
      <c r="C195" s="16"/>
      <c r="D195" s="17"/>
      <c r="E195" s="16"/>
      <c r="F195" s="18"/>
      <c r="G195" s="19"/>
      <c r="H195" s="29"/>
    </row>
    <row r="196" spans="1:10" x14ac:dyDescent="0.25">
      <c r="A196" s="9">
        <f>IF(E196&lt;&gt;"",1+MAX($A$8:A195),"")</f>
        <v>125</v>
      </c>
      <c r="B196" s="52" t="s">
        <v>114</v>
      </c>
      <c r="C196" s="21">
        <v>1</v>
      </c>
      <c r="D196" s="22">
        <v>0</v>
      </c>
      <c r="E196" s="21">
        <f t="shared" ref="E196:E197" si="41">C196*(1+D196)</f>
        <v>1</v>
      </c>
      <c r="F196" s="24" t="s">
        <v>20</v>
      </c>
      <c r="G196" s="25">
        <v>50</v>
      </c>
      <c r="H196" s="25">
        <f>G196*C196</f>
        <v>50</v>
      </c>
      <c r="I196" s="26"/>
      <c r="J196" s="26"/>
    </row>
    <row r="197" spans="1:10" x14ac:dyDescent="0.25">
      <c r="A197" s="9">
        <f>IF(E197&lt;&gt;"",1+MAX($A$8:A196),"")</f>
        <v>126</v>
      </c>
      <c r="B197" s="52" t="s">
        <v>115</v>
      </c>
      <c r="C197" s="21">
        <v>1</v>
      </c>
      <c r="D197" s="22">
        <v>0</v>
      </c>
      <c r="E197" s="21">
        <f t="shared" si="41"/>
        <v>1</v>
      </c>
      <c r="F197" s="24" t="s">
        <v>20</v>
      </c>
      <c r="G197" s="25">
        <v>135</v>
      </c>
      <c r="H197" s="25">
        <f>G197*C197</f>
        <v>135</v>
      </c>
      <c r="I197" s="26"/>
      <c r="J197" s="26"/>
    </row>
    <row r="198" spans="1:10" x14ac:dyDescent="0.25">
      <c r="A198" s="28" t="str">
        <f>IF(E198&lt;&gt;"",1+MAX($A$8:A197),"")</f>
        <v/>
      </c>
      <c r="B198" s="50" t="s">
        <v>21</v>
      </c>
      <c r="C198" s="16"/>
      <c r="D198" s="17"/>
      <c r="E198" s="16"/>
      <c r="F198" s="18"/>
      <c r="G198" s="19"/>
      <c r="H198" s="29"/>
    </row>
    <row r="199" spans="1:10" ht="18.75" x14ac:dyDescent="0.25">
      <c r="A199" s="63" t="s">
        <v>44</v>
      </c>
      <c r="B199" s="63"/>
      <c r="C199" s="63"/>
      <c r="D199" s="63"/>
      <c r="E199" s="63"/>
      <c r="F199" s="63"/>
      <c r="G199" s="63"/>
      <c r="H199" s="63"/>
      <c r="I199" s="63"/>
      <c r="J199" s="15">
        <f>SUM(H200:H216)</f>
        <v>14663.2</v>
      </c>
    </row>
    <row r="200" spans="1:10" ht="15.75" x14ac:dyDescent="0.25">
      <c r="A200" s="28" t="str">
        <f>IF(E200&lt;&gt;"",1+MAX($A$8:A199),"")</f>
        <v/>
      </c>
      <c r="B200" s="48" t="s">
        <v>45</v>
      </c>
      <c r="C200" s="16"/>
      <c r="D200" s="17"/>
      <c r="E200" s="16"/>
      <c r="F200" s="18"/>
      <c r="G200" s="19"/>
      <c r="H200" s="29"/>
    </row>
    <row r="201" spans="1:10" ht="45" x14ac:dyDescent="0.25">
      <c r="A201" s="9">
        <f>IF(E201&lt;&gt;"",1+MAX($A$8:A200),"")</f>
        <v>127</v>
      </c>
      <c r="B201" s="52" t="s">
        <v>116</v>
      </c>
      <c r="C201" s="21">
        <v>3</v>
      </c>
      <c r="D201" s="22">
        <v>0</v>
      </c>
      <c r="E201" s="21">
        <f t="shared" ref="E201:E203" si="42">C201*(1+D201)</f>
        <v>3</v>
      </c>
      <c r="F201" s="24" t="s">
        <v>20</v>
      </c>
      <c r="G201" s="25">
        <v>45</v>
      </c>
      <c r="H201" s="25">
        <f>G201*C201</f>
        <v>135</v>
      </c>
      <c r="I201" s="26"/>
      <c r="J201" s="26"/>
    </row>
    <row r="202" spans="1:10" ht="30" x14ac:dyDescent="0.25">
      <c r="A202" s="9">
        <f>IF(E202&lt;&gt;"",1+MAX($A$8:A201),"")</f>
        <v>128</v>
      </c>
      <c r="B202" s="52" t="s">
        <v>117</v>
      </c>
      <c r="C202" s="21">
        <v>15</v>
      </c>
      <c r="D202" s="22">
        <v>0</v>
      </c>
      <c r="E202" s="21">
        <f t="shared" si="42"/>
        <v>15</v>
      </c>
      <c r="F202" s="24" t="s">
        <v>20</v>
      </c>
      <c r="G202" s="25">
        <v>75</v>
      </c>
      <c r="H202" s="25">
        <f>G202*C202</f>
        <v>1125</v>
      </c>
      <c r="I202" s="26"/>
      <c r="J202" s="26"/>
    </row>
    <row r="203" spans="1:10" ht="45" x14ac:dyDescent="0.25">
      <c r="A203" s="9">
        <f>IF(E203&lt;&gt;"",1+MAX($A$8:A202),"")</f>
        <v>129</v>
      </c>
      <c r="B203" s="52" t="s">
        <v>118</v>
      </c>
      <c r="C203" s="21">
        <v>5</v>
      </c>
      <c r="D203" s="22">
        <v>0</v>
      </c>
      <c r="E203" s="21">
        <f t="shared" si="42"/>
        <v>5</v>
      </c>
      <c r="F203" s="24" t="s">
        <v>20</v>
      </c>
      <c r="G203" s="25">
        <v>20</v>
      </c>
      <c r="H203" s="25">
        <f>G203*C203</f>
        <v>100</v>
      </c>
      <c r="I203" s="26"/>
      <c r="J203" s="26"/>
    </row>
    <row r="204" spans="1:10" x14ac:dyDescent="0.25">
      <c r="A204" s="28" t="str">
        <f>IF(E204&lt;&gt;"",1+MAX($A$8:A203),"")</f>
        <v/>
      </c>
      <c r="B204" s="50" t="s">
        <v>21</v>
      </c>
      <c r="C204" s="16"/>
      <c r="D204" s="17"/>
      <c r="E204" s="16"/>
      <c r="F204" s="18"/>
      <c r="G204" s="19"/>
      <c r="H204" s="29"/>
    </row>
    <row r="205" spans="1:10" ht="15.75" x14ac:dyDescent="0.25">
      <c r="A205" s="28" t="str">
        <f>IF(E205&lt;&gt;"",1+MAX($A$8:A204),"")</f>
        <v/>
      </c>
      <c r="B205" s="48" t="s">
        <v>46</v>
      </c>
      <c r="C205" s="16"/>
      <c r="D205" s="17"/>
      <c r="E205" s="16"/>
      <c r="F205" s="18"/>
      <c r="G205" s="19"/>
      <c r="H205" s="29"/>
    </row>
    <row r="206" spans="1:10" x14ac:dyDescent="0.25">
      <c r="A206" s="9">
        <f>IF(E206&lt;&gt;"",1+MAX($A$8:A205),"")</f>
        <v>130</v>
      </c>
      <c r="B206" s="52" t="s">
        <v>119</v>
      </c>
      <c r="C206" s="21">
        <v>2</v>
      </c>
      <c r="D206" s="22">
        <v>0</v>
      </c>
      <c r="E206" s="21">
        <f t="shared" ref="E206:E216" si="43">C206*(1+D206)</f>
        <v>2</v>
      </c>
      <c r="F206" s="24" t="s">
        <v>20</v>
      </c>
      <c r="G206" s="25">
        <v>62.6</v>
      </c>
      <c r="H206" s="25">
        <f t="shared" ref="H206:H216" si="44">G206*C206</f>
        <v>125.2</v>
      </c>
      <c r="I206" s="26"/>
      <c r="J206" s="26"/>
    </row>
    <row r="207" spans="1:10" x14ac:dyDescent="0.25">
      <c r="A207" s="9">
        <f>IF(E207&lt;&gt;"",1+MAX($A$8:A206),"")</f>
        <v>131</v>
      </c>
      <c r="B207" s="52" t="s">
        <v>120</v>
      </c>
      <c r="C207" s="21">
        <v>16</v>
      </c>
      <c r="D207" s="22">
        <v>0</v>
      </c>
      <c r="E207" s="21">
        <f t="shared" si="43"/>
        <v>16</v>
      </c>
      <c r="F207" s="24" t="s">
        <v>20</v>
      </c>
      <c r="G207" s="25">
        <v>85</v>
      </c>
      <c r="H207" s="25">
        <f t="shared" si="44"/>
        <v>1360</v>
      </c>
      <c r="I207" s="26"/>
      <c r="J207" s="26"/>
    </row>
    <row r="208" spans="1:10" x14ac:dyDescent="0.25">
      <c r="A208" s="9">
        <f>IF(E208&lt;&gt;"",1+MAX($A$8:A207),"")</f>
        <v>132</v>
      </c>
      <c r="B208" s="52" t="s">
        <v>121</v>
      </c>
      <c r="C208" s="21">
        <v>1</v>
      </c>
      <c r="D208" s="22">
        <v>0</v>
      </c>
      <c r="E208" s="21">
        <f t="shared" si="43"/>
        <v>1</v>
      </c>
      <c r="F208" s="24" t="s">
        <v>20</v>
      </c>
      <c r="G208" s="25">
        <v>52</v>
      </c>
      <c r="H208" s="25">
        <f t="shared" si="44"/>
        <v>52</v>
      </c>
      <c r="I208" s="26"/>
      <c r="J208" s="26"/>
    </row>
    <row r="209" spans="1:10" x14ac:dyDescent="0.25">
      <c r="A209" s="9">
        <f>IF(E209&lt;&gt;"",1+MAX($A$8:A208),"")</f>
        <v>133</v>
      </c>
      <c r="B209" s="52" t="s">
        <v>122</v>
      </c>
      <c r="C209" s="21">
        <v>5</v>
      </c>
      <c r="D209" s="22">
        <v>0</v>
      </c>
      <c r="E209" s="21">
        <f t="shared" si="43"/>
        <v>5</v>
      </c>
      <c r="F209" s="24" t="s">
        <v>20</v>
      </c>
      <c r="G209" s="25">
        <v>65.8</v>
      </c>
      <c r="H209" s="25">
        <f t="shared" si="44"/>
        <v>329</v>
      </c>
      <c r="I209" s="26"/>
      <c r="J209" s="26"/>
    </row>
    <row r="210" spans="1:10" x14ac:dyDescent="0.25">
      <c r="A210" s="9">
        <f>IF(E210&lt;&gt;"",1+MAX($A$8:A209),"")</f>
        <v>134</v>
      </c>
      <c r="B210" s="52" t="s">
        <v>123</v>
      </c>
      <c r="C210" s="21">
        <v>4</v>
      </c>
      <c r="D210" s="22">
        <v>0</v>
      </c>
      <c r="E210" s="21">
        <f t="shared" si="43"/>
        <v>4</v>
      </c>
      <c r="F210" s="24" t="s">
        <v>20</v>
      </c>
      <c r="G210" s="25">
        <v>1500</v>
      </c>
      <c r="H210" s="25">
        <f t="shared" si="44"/>
        <v>6000</v>
      </c>
      <c r="I210" s="26"/>
      <c r="J210" s="26"/>
    </row>
    <row r="211" spans="1:10" x14ac:dyDescent="0.25">
      <c r="A211" s="9">
        <f>IF(E211&lt;&gt;"",1+MAX($A$8:A210),"")</f>
        <v>135</v>
      </c>
      <c r="B211" s="52" t="s">
        <v>124</v>
      </c>
      <c r="C211" s="21">
        <v>27</v>
      </c>
      <c r="D211" s="22">
        <v>0</v>
      </c>
      <c r="E211" s="21">
        <f t="shared" si="43"/>
        <v>27</v>
      </c>
      <c r="F211" s="24" t="s">
        <v>20</v>
      </c>
      <c r="G211" s="25">
        <v>80</v>
      </c>
      <c r="H211" s="25">
        <f t="shared" si="44"/>
        <v>2160</v>
      </c>
      <c r="I211" s="26"/>
      <c r="J211" s="26"/>
    </row>
    <row r="212" spans="1:10" x14ac:dyDescent="0.25">
      <c r="A212" s="9">
        <f>IF(E212&lt;&gt;"",1+MAX($A$8:A211),"")</f>
        <v>136</v>
      </c>
      <c r="B212" s="52" t="s">
        <v>125</v>
      </c>
      <c r="C212" s="21">
        <v>1</v>
      </c>
      <c r="D212" s="22">
        <v>0</v>
      </c>
      <c r="E212" s="21">
        <f t="shared" si="43"/>
        <v>1</v>
      </c>
      <c r="F212" s="24" t="s">
        <v>20</v>
      </c>
      <c r="G212" s="25">
        <v>80</v>
      </c>
      <c r="H212" s="25">
        <f t="shared" si="44"/>
        <v>80</v>
      </c>
      <c r="I212" s="26"/>
      <c r="J212" s="26"/>
    </row>
    <row r="213" spans="1:10" ht="30" x14ac:dyDescent="0.25">
      <c r="A213" s="9">
        <f>IF(E213&lt;&gt;"",1+MAX($A$8:A212),"")</f>
        <v>137</v>
      </c>
      <c r="B213" s="52" t="s">
        <v>126</v>
      </c>
      <c r="C213" s="21">
        <v>2</v>
      </c>
      <c r="D213" s="22">
        <v>0</v>
      </c>
      <c r="E213" s="21">
        <f t="shared" si="43"/>
        <v>2</v>
      </c>
      <c r="F213" s="24" t="s">
        <v>20</v>
      </c>
      <c r="G213" s="25">
        <v>70</v>
      </c>
      <c r="H213" s="25">
        <f t="shared" si="44"/>
        <v>140</v>
      </c>
      <c r="I213" s="26"/>
      <c r="J213" s="26"/>
    </row>
    <row r="214" spans="1:10" x14ac:dyDescent="0.25">
      <c r="A214" s="9">
        <f>IF(E214&lt;&gt;"",1+MAX($A$8:A213),"")</f>
        <v>138</v>
      </c>
      <c r="B214" s="52" t="s">
        <v>127</v>
      </c>
      <c r="C214" s="21">
        <v>7</v>
      </c>
      <c r="D214" s="22">
        <v>0</v>
      </c>
      <c r="E214" s="21">
        <f t="shared" si="43"/>
        <v>7</v>
      </c>
      <c r="F214" s="24" t="s">
        <v>20</v>
      </c>
      <c r="G214" s="25">
        <v>291</v>
      </c>
      <c r="H214" s="25">
        <f t="shared" si="44"/>
        <v>2037</v>
      </c>
      <c r="I214" s="26"/>
      <c r="J214" s="26"/>
    </row>
    <row r="215" spans="1:10" x14ac:dyDescent="0.25">
      <c r="A215" s="9">
        <f>IF(E215&lt;&gt;"",1+MAX($A$8:A214),"")</f>
        <v>139</v>
      </c>
      <c r="B215" s="52" t="s">
        <v>128</v>
      </c>
      <c r="C215" s="21">
        <v>5</v>
      </c>
      <c r="D215" s="22">
        <v>0</v>
      </c>
      <c r="E215" s="21">
        <f t="shared" si="43"/>
        <v>5</v>
      </c>
      <c r="F215" s="24" t="s">
        <v>20</v>
      </c>
      <c r="G215" s="25">
        <v>120</v>
      </c>
      <c r="H215" s="25">
        <f t="shared" si="44"/>
        <v>600</v>
      </c>
      <c r="I215" s="26"/>
      <c r="J215" s="26"/>
    </row>
    <row r="216" spans="1:10" x14ac:dyDescent="0.25">
      <c r="A216" s="9">
        <f>IF(E216&lt;&gt;"",1+MAX($A$8:A215),"")</f>
        <v>140</v>
      </c>
      <c r="B216" s="52" t="s">
        <v>129</v>
      </c>
      <c r="C216" s="21">
        <v>3</v>
      </c>
      <c r="D216" s="22">
        <v>0</v>
      </c>
      <c r="E216" s="21">
        <f t="shared" si="43"/>
        <v>3</v>
      </c>
      <c r="F216" s="24" t="s">
        <v>20</v>
      </c>
      <c r="G216" s="25">
        <v>140</v>
      </c>
      <c r="H216" s="25">
        <f t="shared" si="44"/>
        <v>420</v>
      </c>
      <c r="I216" s="26"/>
      <c r="J216" s="26"/>
    </row>
    <row r="217" spans="1:10" ht="15.75" thickBot="1" x14ac:dyDescent="0.3">
      <c r="A217" s="12"/>
      <c r="B217" s="53"/>
      <c r="C217" s="16"/>
      <c r="D217" s="32"/>
      <c r="E217" s="33"/>
      <c r="F217" s="18"/>
      <c r="G217" s="34"/>
      <c r="H217" s="34"/>
      <c r="I217" s="35"/>
      <c r="J217" s="35"/>
    </row>
    <row r="218" spans="1:10" ht="19.5" thickBot="1" x14ac:dyDescent="0.3">
      <c r="A218" s="28" t="str">
        <f>IF(E218&lt;&gt;"",1+MAX($A$8:A216),"")</f>
        <v/>
      </c>
      <c r="B218" s="50"/>
      <c r="C218" s="36" t="s">
        <v>47</v>
      </c>
      <c r="D218" s="37"/>
      <c r="E218" s="37"/>
      <c r="F218" s="37"/>
      <c r="G218" s="37"/>
      <c r="H218" s="38">
        <f>SUM(H4:H216)</f>
        <v>398618.00540000014</v>
      </c>
      <c r="I218" s="39"/>
      <c r="J218" s="40">
        <f>SUM(J4:J216)</f>
        <v>398618.00540000008</v>
      </c>
    </row>
    <row r="219" spans="1:10" ht="19.5" thickBot="1" x14ac:dyDescent="0.3">
      <c r="A219" s="28" t="str">
        <f>IF(E219&lt;&gt;"",1+MAX($A$8:A218),"")</f>
        <v/>
      </c>
      <c r="B219" s="50"/>
      <c r="C219" s="41" t="s">
        <v>48</v>
      </c>
      <c r="D219" s="42"/>
      <c r="E219" s="42"/>
      <c r="F219" s="42"/>
      <c r="G219" s="42"/>
      <c r="H219" s="43">
        <f>0.25*H218</f>
        <v>99654.501350000035</v>
      </c>
      <c r="I219" s="39"/>
      <c r="J219" s="40">
        <f>0.25*J218</f>
        <v>99654.50135000002</v>
      </c>
    </row>
    <row r="220" spans="1:10" ht="19.5" thickBot="1" x14ac:dyDescent="0.3">
      <c r="A220" s="28" t="str">
        <f>IF(E220&lt;&gt;"",1+MAX($A$8:A219),"")</f>
        <v/>
      </c>
      <c r="B220" s="50"/>
      <c r="C220" s="44" t="s">
        <v>49</v>
      </c>
      <c r="D220" s="45"/>
      <c r="E220" s="45"/>
      <c r="F220" s="45"/>
      <c r="G220" s="45"/>
      <c r="H220" s="46">
        <f>SUM(H218:H219)</f>
        <v>498272.50675000018</v>
      </c>
      <c r="I220" s="39"/>
      <c r="J220" s="47">
        <f>SUM(J218:J219)</f>
        <v>498272.50675000012</v>
      </c>
    </row>
    <row r="221" spans="1:10" x14ac:dyDescent="0.25">
      <c r="A221" s="28" t="str">
        <f>IF(E221&lt;&gt;"",1+MAX($A$8:A220),"")</f>
        <v/>
      </c>
      <c r="B221" s="50"/>
      <c r="C221" s="16"/>
      <c r="D221" s="17"/>
      <c r="E221" s="16"/>
      <c r="F221" s="18"/>
      <c r="G221" s="19"/>
      <c r="H221" s="29"/>
    </row>
    <row r="222" spans="1:10" x14ac:dyDescent="0.25">
      <c r="A222" s="28" t="str">
        <f>IF(E222&lt;&gt;"",1+MAX($A$8:A221),"")</f>
        <v/>
      </c>
      <c r="B222" s="50"/>
      <c r="C222" s="16"/>
      <c r="D222" s="17"/>
      <c r="E222" s="16"/>
      <c r="F222" s="18"/>
      <c r="G222" s="19"/>
      <c r="H222" s="29"/>
    </row>
    <row r="223" spans="1:10" x14ac:dyDescent="0.25">
      <c r="A223" s="28" t="str">
        <f>IF(E223&lt;&gt;"",1+MAX($A$8:A222),"")</f>
        <v/>
      </c>
      <c r="B223" s="50"/>
      <c r="C223" s="16"/>
      <c r="D223" s="17"/>
      <c r="E223" s="16"/>
      <c r="F223" s="18"/>
      <c r="G223" s="19"/>
      <c r="H223" s="29"/>
    </row>
    <row r="224" spans="1:10" x14ac:dyDescent="0.25">
      <c r="A224" s="28" t="str">
        <f>IF(E224&lt;&gt;"",1+MAX($A$8:A223),"")</f>
        <v/>
      </c>
      <c r="B224" s="50"/>
      <c r="C224" s="16"/>
      <c r="D224" s="17"/>
      <c r="E224" s="16"/>
      <c r="F224" s="18"/>
      <c r="G224" s="19"/>
      <c r="H224" s="29"/>
    </row>
    <row r="225" spans="1:8" x14ac:dyDescent="0.25">
      <c r="A225" s="28" t="str">
        <f>IF(E225&lt;&gt;"",1+MAX($A$8:A224),"")</f>
        <v/>
      </c>
      <c r="B225" s="50"/>
      <c r="C225" s="16"/>
      <c r="D225" s="17"/>
      <c r="E225" s="16"/>
      <c r="F225" s="18"/>
      <c r="G225" s="19"/>
      <c r="H225" s="29"/>
    </row>
    <row r="226" spans="1:8" x14ac:dyDescent="0.25">
      <c r="A226" s="28" t="str">
        <f>IF(E226&lt;&gt;"",1+MAX($A$8:A225),"")</f>
        <v/>
      </c>
      <c r="B226" s="50"/>
      <c r="C226" s="16"/>
      <c r="D226" s="17"/>
      <c r="E226" s="16"/>
      <c r="F226" s="18"/>
      <c r="G226" s="19"/>
      <c r="H226" s="29"/>
    </row>
    <row r="227" spans="1:8" x14ac:dyDescent="0.25">
      <c r="A227" s="28" t="str">
        <f>IF(E227&lt;&gt;"",1+MAX($A$8:A226),"")</f>
        <v/>
      </c>
      <c r="B227" s="50"/>
      <c r="C227" s="16"/>
      <c r="D227" s="17"/>
      <c r="E227" s="16"/>
      <c r="F227" s="18"/>
      <c r="G227" s="19"/>
      <c r="H227" s="29"/>
    </row>
    <row r="228" spans="1:8" x14ac:dyDescent="0.25">
      <c r="A228" s="28" t="str">
        <f>IF(E228&lt;&gt;"",1+MAX($A$8:A227),"")</f>
        <v/>
      </c>
      <c r="B228" s="50"/>
      <c r="C228" s="16"/>
      <c r="D228" s="17"/>
      <c r="E228" s="16"/>
      <c r="F228" s="18"/>
      <c r="G228" s="19"/>
      <c r="H228" s="29"/>
    </row>
    <row r="229" spans="1:8" x14ac:dyDescent="0.25">
      <c r="A229" s="28" t="str">
        <f>IF(E229&lt;&gt;"",1+MAX($A$8:A228),"")</f>
        <v/>
      </c>
      <c r="B229" s="50"/>
      <c r="C229" s="16"/>
      <c r="D229" s="17"/>
      <c r="E229" s="16"/>
      <c r="F229" s="18"/>
      <c r="G229" s="19"/>
      <c r="H229" s="29"/>
    </row>
    <row r="230" spans="1:8" x14ac:dyDescent="0.25">
      <c r="A230" s="28" t="str">
        <f>IF(E230&lt;&gt;"",1+MAX($A$8:A229),"")</f>
        <v/>
      </c>
      <c r="B230" s="50"/>
      <c r="C230" s="16"/>
      <c r="D230" s="17"/>
      <c r="E230" s="16"/>
      <c r="F230" s="18"/>
      <c r="G230" s="19"/>
      <c r="H230" s="29"/>
    </row>
    <row r="231" spans="1:8" x14ac:dyDescent="0.25">
      <c r="A231" s="28" t="str">
        <f>IF(E231&lt;&gt;"",1+MAX($A$8:A230),"")</f>
        <v/>
      </c>
      <c r="B231" s="50"/>
      <c r="C231" s="16"/>
      <c r="D231" s="17"/>
      <c r="E231" s="16"/>
      <c r="F231" s="18"/>
      <c r="G231" s="19"/>
      <c r="H231" s="29"/>
    </row>
    <row r="232" spans="1:8" x14ac:dyDescent="0.25">
      <c r="A232" s="28" t="str">
        <f>IF(E232&lt;&gt;"",1+MAX($A$8:A231),"")</f>
        <v/>
      </c>
      <c r="B232" s="50"/>
      <c r="C232" s="16"/>
      <c r="D232" s="17"/>
      <c r="E232" s="16"/>
      <c r="F232" s="18"/>
      <c r="G232" s="19"/>
      <c r="H232" s="29"/>
    </row>
    <row r="233" spans="1:8" x14ac:dyDescent="0.25">
      <c r="A233" s="28" t="str">
        <f>IF(E233&lt;&gt;"",1+MAX($A$8:A232),"")</f>
        <v/>
      </c>
      <c r="B233" s="50"/>
      <c r="C233" s="16"/>
      <c r="D233" s="17"/>
      <c r="E233" s="16"/>
      <c r="F233" s="18"/>
      <c r="G233" s="19"/>
      <c r="H233" s="29"/>
    </row>
    <row r="234" spans="1:8" x14ac:dyDescent="0.25">
      <c r="A234" s="28" t="str">
        <f>IF(E234&lt;&gt;"",1+MAX($A$8:A233),"")</f>
        <v/>
      </c>
      <c r="B234" s="50"/>
      <c r="C234" s="16"/>
      <c r="D234" s="17"/>
      <c r="E234" s="16"/>
      <c r="F234" s="18"/>
      <c r="G234" s="19"/>
      <c r="H234" s="29"/>
    </row>
    <row r="235" spans="1:8" x14ac:dyDescent="0.25">
      <c r="A235" s="28" t="str">
        <f>IF(E235&lt;&gt;"",1+MAX($A$8:A234),"")</f>
        <v/>
      </c>
      <c r="B235" s="50"/>
      <c r="C235" s="16"/>
      <c r="D235" s="17"/>
      <c r="E235" s="16"/>
      <c r="F235" s="18"/>
      <c r="G235" s="19"/>
      <c r="H235" s="29"/>
    </row>
    <row r="236" spans="1:8" x14ac:dyDescent="0.25">
      <c r="A236" s="28" t="str">
        <f>IF(E236&lt;&gt;"",1+MAX($A$8:A235),"")</f>
        <v/>
      </c>
      <c r="B236" s="50"/>
      <c r="C236" s="16"/>
      <c r="D236" s="17"/>
      <c r="E236" s="16"/>
      <c r="F236" s="18"/>
      <c r="G236" s="19"/>
      <c r="H236" s="29"/>
    </row>
    <row r="237" spans="1:8" x14ac:dyDescent="0.25">
      <c r="A237" s="28" t="str">
        <f>IF(E237&lt;&gt;"",1+MAX($A$8:A236),"")</f>
        <v/>
      </c>
      <c r="B237" s="50"/>
      <c r="C237" s="16"/>
      <c r="D237" s="17"/>
      <c r="E237" s="16"/>
      <c r="F237" s="18"/>
      <c r="G237" s="19"/>
      <c r="H237" s="29"/>
    </row>
    <row r="238" spans="1:8" x14ac:dyDescent="0.25">
      <c r="A238" s="28" t="str">
        <f>IF(E238&lt;&gt;"",1+MAX($A$8:A237),"")</f>
        <v/>
      </c>
      <c r="B238" s="50"/>
      <c r="C238" s="16"/>
      <c r="D238" s="17"/>
      <c r="E238" s="16"/>
      <c r="F238" s="18"/>
      <c r="G238" s="19"/>
      <c r="H238" s="29"/>
    </row>
    <row r="239" spans="1:8" x14ac:dyDescent="0.25">
      <c r="A239" s="28" t="str">
        <f>IF(E239&lt;&gt;"",1+MAX($A$8:A238),"")</f>
        <v/>
      </c>
      <c r="B239" s="50"/>
      <c r="C239" s="16"/>
      <c r="D239" s="17"/>
      <c r="E239" s="16"/>
      <c r="F239" s="18"/>
      <c r="G239" s="19"/>
      <c r="H239" s="29"/>
    </row>
    <row r="240" spans="1:8" x14ac:dyDescent="0.25">
      <c r="A240" s="28" t="str">
        <f>IF(E240&lt;&gt;"",1+MAX($A$8:A239),"")</f>
        <v/>
      </c>
      <c r="B240" s="50"/>
      <c r="C240" s="16"/>
      <c r="D240" s="17"/>
      <c r="E240" s="16"/>
      <c r="F240" s="18"/>
      <c r="G240" s="19"/>
      <c r="H240" s="29"/>
    </row>
    <row r="241" spans="1:8" x14ac:dyDescent="0.25">
      <c r="A241" s="28" t="str">
        <f>IF(E241&lt;&gt;"",1+MAX($A$8:A240),"")</f>
        <v/>
      </c>
      <c r="B241" s="50"/>
      <c r="C241" s="16"/>
      <c r="D241" s="17"/>
      <c r="E241" s="16"/>
      <c r="F241" s="18"/>
      <c r="G241" s="19"/>
      <c r="H241" s="29"/>
    </row>
    <row r="242" spans="1:8" x14ac:dyDescent="0.25">
      <c r="A242" s="28" t="str">
        <f>IF(E242&lt;&gt;"",1+MAX($A$8:A241),"")</f>
        <v/>
      </c>
      <c r="B242" s="50"/>
      <c r="C242" s="16"/>
      <c r="D242" s="17"/>
      <c r="E242" s="16"/>
      <c r="F242" s="18"/>
      <c r="G242" s="19"/>
      <c r="H242" s="29"/>
    </row>
    <row r="243" spans="1:8" x14ac:dyDescent="0.25">
      <c r="A243" s="28" t="str">
        <f>IF(E243&lt;&gt;"",1+MAX($A$8:A242),"")</f>
        <v/>
      </c>
      <c r="B243" s="50"/>
      <c r="C243" s="16"/>
      <c r="D243" s="17"/>
      <c r="E243" s="16"/>
      <c r="F243" s="18"/>
      <c r="G243" s="19"/>
      <c r="H243" s="29"/>
    </row>
    <row r="244" spans="1:8" x14ac:dyDescent="0.25">
      <c r="A244" s="28" t="str">
        <f>IF(E244&lt;&gt;"",1+MAX($A$8:A243),"")</f>
        <v/>
      </c>
      <c r="B244" s="50"/>
      <c r="C244" s="16"/>
      <c r="D244" s="17"/>
      <c r="E244" s="16"/>
      <c r="F244" s="18"/>
      <c r="G244" s="19"/>
      <c r="H244" s="29"/>
    </row>
    <row r="245" spans="1:8" x14ac:dyDescent="0.25">
      <c r="A245" s="28" t="str">
        <f>IF(E245&lt;&gt;"",1+MAX($A$8:A244),"")</f>
        <v/>
      </c>
      <c r="B245" s="50"/>
      <c r="C245" s="16"/>
      <c r="D245" s="17"/>
      <c r="E245" s="16"/>
      <c r="F245" s="18"/>
      <c r="G245" s="19"/>
      <c r="H245" s="29"/>
    </row>
    <row r="246" spans="1:8" x14ac:dyDescent="0.25">
      <c r="A246" s="28" t="str">
        <f>IF(E246&lt;&gt;"",1+MAX($A$8:A245),"")</f>
        <v/>
      </c>
      <c r="B246" s="50"/>
      <c r="C246" s="16"/>
      <c r="D246" s="17"/>
      <c r="E246" s="16"/>
      <c r="F246" s="18"/>
      <c r="G246" s="19"/>
      <c r="H246" s="29"/>
    </row>
    <row r="247" spans="1:8" x14ac:dyDescent="0.25">
      <c r="A247" s="28" t="str">
        <f>IF(E247&lt;&gt;"",1+MAX($A$8:A246),"")</f>
        <v/>
      </c>
      <c r="B247" s="50"/>
      <c r="C247" s="16"/>
      <c r="D247" s="17"/>
      <c r="E247" s="16"/>
      <c r="F247" s="18"/>
      <c r="G247" s="19"/>
      <c r="H247" s="29"/>
    </row>
    <row r="248" spans="1:8" x14ac:dyDescent="0.25">
      <c r="A248" s="28" t="str">
        <f>IF(E248&lt;&gt;"",1+MAX($A$8:A247),"")</f>
        <v/>
      </c>
      <c r="B248" s="50"/>
      <c r="C248" s="16"/>
      <c r="D248" s="17"/>
      <c r="E248" s="16"/>
      <c r="F248" s="18"/>
      <c r="G248" s="19"/>
      <c r="H248" s="29"/>
    </row>
    <row r="249" spans="1:8" x14ac:dyDescent="0.25">
      <c r="A249" s="28" t="str">
        <f>IF(E249&lt;&gt;"",1+MAX($A$8:A248),"")</f>
        <v/>
      </c>
      <c r="B249" s="50"/>
      <c r="C249" s="16"/>
      <c r="D249" s="17"/>
      <c r="E249" s="16"/>
      <c r="F249" s="18"/>
      <c r="G249" s="19"/>
      <c r="H249" s="29"/>
    </row>
    <row r="250" spans="1:8" x14ac:dyDescent="0.25">
      <c r="A250" s="28" t="str">
        <f>IF(E250&lt;&gt;"",1+MAX($A$8:A249),"")</f>
        <v/>
      </c>
      <c r="B250" s="50"/>
      <c r="C250" s="16"/>
      <c r="D250" s="17"/>
      <c r="E250" s="16"/>
      <c r="F250" s="18"/>
      <c r="G250" s="19"/>
      <c r="H250" s="29"/>
    </row>
    <row r="251" spans="1:8" x14ac:dyDescent="0.25">
      <c r="A251" s="28" t="str">
        <f>IF(E251&lt;&gt;"",1+MAX($A$8:A250),"")</f>
        <v/>
      </c>
      <c r="B251" s="50"/>
      <c r="C251" s="16"/>
      <c r="D251" s="17"/>
      <c r="E251" s="16"/>
      <c r="F251" s="18"/>
      <c r="G251" s="19"/>
      <c r="H251" s="29"/>
    </row>
    <row r="252" spans="1:8" x14ac:dyDescent="0.25">
      <c r="A252" s="28" t="str">
        <f>IF(E252&lt;&gt;"",1+MAX($A$8:A251),"")</f>
        <v/>
      </c>
      <c r="B252" s="50"/>
      <c r="C252" s="16"/>
      <c r="D252" s="17"/>
      <c r="E252" s="16"/>
      <c r="F252" s="18"/>
      <c r="G252" s="19"/>
      <c r="H252" s="29"/>
    </row>
    <row r="253" spans="1:8" x14ac:dyDescent="0.25">
      <c r="A253" s="28" t="str">
        <f>IF(E253&lt;&gt;"",1+MAX($A$8:A252),"")</f>
        <v/>
      </c>
      <c r="B253" s="50"/>
      <c r="C253" s="16"/>
      <c r="D253" s="17"/>
      <c r="E253" s="16"/>
      <c r="F253" s="18"/>
      <c r="G253" s="19"/>
      <c r="H253" s="29"/>
    </row>
    <row r="254" spans="1:8" x14ac:dyDescent="0.25">
      <c r="A254" s="28" t="str">
        <f>IF(E254&lt;&gt;"",1+MAX($A$8:A253),"")</f>
        <v/>
      </c>
      <c r="B254" s="50"/>
      <c r="C254" s="16"/>
      <c r="D254" s="17"/>
      <c r="E254" s="16"/>
      <c r="F254" s="18"/>
      <c r="G254" s="19"/>
      <c r="H254" s="29"/>
    </row>
    <row r="255" spans="1:8" x14ac:dyDescent="0.25">
      <c r="A255" s="28" t="str">
        <f>IF(E255&lt;&gt;"",1+MAX($A$8:A254),"")</f>
        <v/>
      </c>
      <c r="B255" s="50"/>
      <c r="C255" s="16"/>
      <c r="D255" s="17"/>
      <c r="E255" s="16"/>
      <c r="F255" s="18"/>
      <c r="G255" s="19"/>
      <c r="H255" s="29"/>
    </row>
    <row r="256" spans="1:8" x14ac:dyDescent="0.25">
      <c r="A256" s="28" t="str">
        <f>IF(E256&lt;&gt;"",1+MAX($A$8:A255),"")</f>
        <v/>
      </c>
      <c r="B256" s="50"/>
      <c r="C256" s="16"/>
      <c r="D256" s="17"/>
      <c r="E256" s="16"/>
      <c r="F256" s="18"/>
      <c r="G256" s="19"/>
      <c r="H256" s="29"/>
    </row>
    <row r="257" spans="1:8" x14ac:dyDescent="0.25">
      <c r="A257" s="28" t="str">
        <f>IF(E257&lt;&gt;"",1+MAX($A$8:A256),"")</f>
        <v/>
      </c>
      <c r="B257" s="50"/>
      <c r="C257" s="16"/>
      <c r="D257" s="17"/>
      <c r="E257" s="16"/>
      <c r="F257" s="18"/>
      <c r="G257" s="19"/>
      <c r="H257" s="29"/>
    </row>
    <row r="258" spans="1:8" x14ac:dyDescent="0.25">
      <c r="A258" s="28" t="str">
        <f>IF(E258&lt;&gt;"",1+MAX($A$8:A257),"")</f>
        <v/>
      </c>
      <c r="B258" s="50"/>
      <c r="C258" s="16"/>
      <c r="D258" s="17"/>
      <c r="E258" s="16"/>
      <c r="F258" s="18"/>
      <c r="G258" s="19"/>
      <c r="H258" s="29"/>
    </row>
    <row r="259" spans="1:8" x14ac:dyDescent="0.25">
      <c r="A259" s="28" t="str">
        <f>IF(E259&lt;&gt;"",1+MAX($A$8:A258),"")</f>
        <v/>
      </c>
      <c r="B259" s="50"/>
      <c r="C259" s="16"/>
      <c r="D259" s="17"/>
      <c r="E259" s="16"/>
      <c r="F259" s="18"/>
      <c r="G259" s="19"/>
      <c r="H259" s="29"/>
    </row>
    <row r="260" spans="1:8" x14ac:dyDescent="0.25">
      <c r="A260" s="28" t="str">
        <f>IF(E260&lt;&gt;"",1+MAX($A$8:A259),"")</f>
        <v/>
      </c>
      <c r="B260" s="50"/>
      <c r="C260" s="16"/>
      <c r="D260" s="17"/>
      <c r="E260" s="16"/>
      <c r="F260" s="18"/>
      <c r="G260" s="19"/>
      <c r="H260" s="29"/>
    </row>
    <row r="261" spans="1:8" x14ac:dyDescent="0.25">
      <c r="A261" s="28" t="str">
        <f>IF(E261&lt;&gt;"",1+MAX($A$8:A260),"")</f>
        <v/>
      </c>
      <c r="B261" s="50"/>
      <c r="C261" s="16"/>
      <c r="D261" s="17"/>
      <c r="E261" s="16"/>
      <c r="F261" s="18"/>
      <c r="G261" s="19"/>
      <c r="H261" s="29"/>
    </row>
    <row r="262" spans="1:8" x14ac:dyDescent="0.25">
      <c r="A262" s="28" t="str">
        <f>IF(E262&lt;&gt;"",1+MAX($A$8:A261),"")</f>
        <v/>
      </c>
    </row>
    <row r="263" spans="1:8" x14ac:dyDescent="0.25">
      <c r="A263" s="28" t="str">
        <f>IF(E263&lt;&gt;"",1+MAX($A$8:A262),"")</f>
        <v/>
      </c>
    </row>
    <row r="264" spans="1:8" x14ac:dyDescent="0.25">
      <c r="A264" s="28" t="str">
        <f>IF(E264&lt;&gt;"",1+MAX($A$8:A263),"")</f>
        <v/>
      </c>
    </row>
    <row r="265" spans="1:8" x14ac:dyDescent="0.25">
      <c r="A265" s="28" t="str">
        <f>IF(E265&lt;&gt;"",1+MAX($A$8:A264),"")</f>
        <v/>
      </c>
    </row>
    <row r="266" spans="1:8" x14ac:dyDescent="0.25">
      <c r="A266" s="28" t="str">
        <f>IF(E266&lt;&gt;"",1+MAX($A$8:A265),"")</f>
        <v/>
      </c>
    </row>
    <row r="267" spans="1:8" x14ac:dyDescent="0.25">
      <c r="A267" s="28" t="str">
        <f>IF(E267&lt;&gt;"",1+MAX($A$8:A266),"")</f>
        <v/>
      </c>
    </row>
    <row r="268" spans="1:8" x14ac:dyDescent="0.25">
      <c r="A268" s="28" t="str">
        <f>IF(E268&lt;&gt;"",1+MAX($A$8:A267),"")</f>
        <v/>
      </c>
    </row>
    <row r="269" spans="1:8" x14ac:dyDescent="0.25">
      <c r="A269" s="28" t="str">
        <f>IF(E269&lt;&gt;"",1+MAX($A$8:A268),"")</f>
        <v/>
      </c>
    </row>
    <row r="270" spans="1:8" x14ac:dyDescent="0.25">
      <c r="A270" s="28" t="str">
        <f>IF(E270&lt;&gt;"",1+MAX($A$8:A269),"")</f>
        <v/>
      </c>
    </row>
    <row r="271" spans="1:8" x14ac:dyDescent="0.25">
      <c r="A271" s="28" t="str">
        <f>IF(E271&lt;&gt;"",1+MAX($A$8:A270),"")</f>
        <v/>
      </c>
    </row>
    <row r="272" spans="1:8" x14ac:dyDescent="0.25">
      <c r="A272" s="28" t="str">
        <f>IF(E272&lt;&gt;"",1+MAX($A$8:A271),"")</f>
        <v/>
      </c>
    </row>
    <row r="273" spans="1:1" x14ac:dyDescent="0.25">
      <c r="A273" s="28" t="str">
        <f>IF(E273&lt;&gt;"",1+MAX($A$8:A272),"")</f>
        <v/>
      </c>
    </row>
    <row r="274" spans="1:1" x14ac:dyDescent="0.25">
      <c r="A274" s="28" t="str">
        <f>IF(E274&lt;&gt;"",1+MAX($A$8:A273),"")</f>
        <v/>
      </c>
    </row>
    <row r="275" spans="1:1" x14ac:dyDescent="0.25">
      <c r="A275" s="28" t="str">
        <f>IF(E275&lt;&gt;"",1+MAX($A$8:A274),"")</f>
        <v/>
      </c>
    </row>
    <row r="276" spans="1:1" x14ac:dyDescent="0.25">
      <c r="A276" s="28" t="str">
        <f>IF(E276&lt;&gt;"",1+MAX($A$8:A275),"")</f>
        <v/>
      </c>
    </row>
    <row r="277" spans="1:1" x14ac:dyDescent="0.25">
      <c r="A277" s="28" t="str">
        <f>IF(E277&lt;&gt;"",1+MAX($A$8:A276),"")</f>
        <v/>
      </c>
    </row>
    <row r="278" spans="1:1" x14ac:dyDescent="0.25">
      <c r="A278" s="28" t="str">
        <f>IF(E278&lt;&gt;"",1+MAX($A$8:A277),"")</f>
        <v/>
      </c>
    </row>
    <row r="279" spans="1:1" x14ac:dyDescent="0.25">
      <c r="A279" s="28" t="str">
        <f>IF(E279&lt;&gt;"",1+MAX($A$8:A278),"")</f>
        <v/>
      </c>
    </row>
    <row r="280" spans="1:1" x14ac:dyDescent="0.25">
      <c r="A280" s="28" t="str">
        <f>IF(E280&lt;&gt;"",1+MAX($A$8:A279),"")</f>
        <v/>
      </c>
    </row>
    <row r="281" spans="1:1" x14ac:dyDescent="0.25">
      <c r="A281" s="28" t="str">
        <f>IF(E281&lt;&gt;"",1+MAX($A$8:A280),"")</f>
        <v/>
      </c>
    </row>
    <row r="282" spans="1:1" x14ac:dyDescent="0.25">
      <c r="A282" s="28" t="str">
        <f>IF(E282&lt;&gt;"",1+MAX($A$8:A281),"")</f>
        <v/>
      </c>
    </row>
    <row r="283" spans="1:1" x14ac:dyDescent="0.25">
      <c r="A283" s="28" t="str">
        <f>IF(E283&lt;&gt;"",1+MAX($A$8:A282),"")</f>
        <v/>
      </c>
    </row>
    <row r="284" spans="1:1" x14ac:dyDescent="0.25">
      <c r="A284" s="28" t="str">
        <f>IF(E284&lt;&gt;"",1+MAX($A$8:A283),"")</f>
        <v/>
      </c>
    </row>
    <row r="285" spans="1:1" x14ac:dyDescent="0.25">
      <c r="A285" s="28" t="str">
        <f>IF(E285&lt;&gt;"",1+MAX($A$8:A284),"")</f>
        <v/>
      </c>
    </row>
    <row r="286" spans="1:1" x14ac:dyDescent="0.25">
      <c r="A286" s="28" t="str">
        <f>IF(E286&lt;&gt;"",1+MAX($A$8:A285),"")</f>
        <v/>
      </c>
    </row>
    <row r="287" spans="1:1" x14ac:dyDescent="0.25">
      <c r="A287" s="28" t="str">
        <f>IF(E287&lt;&gt;"",1+MAX($A$8:A286),"")</f>
        <v/>
      </c>
    </row>
    <row r="288" spans="1:1" x14ac:dyDescent="0.25">
      <c r="A288" s="28" t="str">
        <f>IF(E288&lt;&gt;"",1+MAX($A$8:A287),"")</f>
        <v/>
      </c>
    </row>
    <row r="289" spans="1:1" x14ac:dyDescent="0.25">
      <c r="A289" s="28" t="str">
        <f>IF(E289&lt;&gt;"",1+MAX($A$8:A288),"")</f>
        <v/>
      </c>
    </row>
    <row r="290" spans="1:1" x14ac:dyDescent="0.25">
      <c r="A290" s="28" t="str">
        <f>IF(E290&lt;&gt;"",1+MAX($A$8:A289),"")</f>
        <v/>
      </c>
    </row>
    <row r="291" spans="1:1" x14ac:dyDescent="0.25">
      <c r="A291" s="28" t="str">
        <f>IF(E291&lt;&gt;"",1+MAX($A$8:A290),"")</f>
        <v/>
      </c>
    </row>
    <row r="292" spans="1:1" x14ac:dyDescent="0.25">
      <c r="A292" s="28" t="str">
        <f>IF(E292&lt;&gt;"",1+MAX($A$8:A291),"")</f>
        <v/>
      </c>
    </row>
    <row r="293" spans="1:1" x14ac:dyDescent="0.25">
      <c r="A293" s="28" t="str">
        <f>IF(E293&lt;&gt;"",1+MAX($A$8:A292),"")</f>
        <v/>
      </c>
    </row>
    <row r="294" spans="1:1" x14ac:dyDescent="0.25">
      <c r="A294" s="28" t="str">
        <f>IF(E294&lt;&gt;"",1+MAX($A$8:A293),"")</f>
        <v/>
      </c>
    </row>
    <row r="295" spans="1:1" x14ac:dyDescent="0.25">
      <c r="A295" s="28" t="str">
        <f>IF(E295&lt;&gt;"",1+MAX($A$8:A294),"")</f>
        <v/>
      </c>
    </row>
    <row r="296" spans="1:1" x14ac:dyDescent="0.25">
      <c r="A296" s="28" t="str">
        <f>IF(E296&lt;&gt;"",1+MAX($A$8:A295),"")</f>
        <v/>
      </c>
    </row>
    <row r="297" spans="1:1" x14ac:dyDescent="0.25">
      <c r="A297" s="28" t="str">
        <f>IF(E297&lt;&gt;"",1+MAX($A$8:A296),"")</f>
        <v/>
      </c>
    </row>
    <row r="298" spans="1:1" x14ac:dyDescent="0.25">
      <c r="A298" s="28" t="str">
        <f>IF(E298&lt;&gt;"",1+MAX($A$8:A297),"")</f>
        <v/>
      </c>
    </row>
    <row r="299" spans="1:1" x14ac:dyDescent="0.25">
      <c r="A299" s="28" t="str">
        <f>IF(E299&lt;&gt;"",1+MAX($A$8:A298),"")</f>
        <v/>
      </c>
    </row>
    <row r="300" spans="1:1" x14ac:dyDescent="0.25">
      <c r="A300" s="28" t="str">
        <f>IF(E300&lt;&gt;"",1+MAX($A$8:A299),"")</f>
        <v/>
      </c>
    </row>
    <row r="301" spans="1:1" x14ac:dyDescent="0.25">
      <c r="A301" s="28" t="str">
        <f>IF(E301&lt;&gt;"",1+MAX($A$8:A300),"")</f>
        <v/>
      </c>
    </row>
    <row r="302" spans="1:1" x14ac:dyDescent="0.25">
      <c r="A302" s="28" t="str">
        <f>IF(E302&lt;&gt;"",1+MAX($A$8:A301),"")</f>
        <v/>
      </c>
    </row>
    <row r="303" spans="1:1" x14ac:dyDescent="0.25">
      <c r="A303" s="28" t="str">
        <f>IF(E303&lt;&gt;"",1+MAX($A$8:A302),"")</f>
        <v/>
      </c>
    </row>
    <row r="304" spans="1:1" x14ac:dyDescent="0.25">
      <c r="A304" s="28" t="str">
        <f>IF(E304&lt;&gt;"",1+MAX($A$8:A303),"")</f>
        <v/>
      </c>
    </row>
    <row r="305" spans="1:1" x14ac:dyDescent="0.25">
      <c r="A305" s="28" t="str">
        <f>IF(E305&lt;&gt;"",1+MAX($A$8:A304),"")</f>
        <v/>
      </c>
    </row>
    <row r="306" spans="1:1" x14ac:dyDescent="0.25">
      <c r="A306" s="28" t="str">
        <f>IF(E306&lt;&gt;"",1+MAX($A$8:A305),"")</f>
        <v/>
      </c>
    </row>
    <row r="307" spans="1:1" x14ac:dyDescent="0.25">
      <c r="A307" s="28" t="str">
        <f>IF(E307&lt;&gt;"",1+MAX($A$8:A306),"")</f>
        <v/>
      </c>
    </row>
    <row r="308" spans="1:1" x14ac:dyDescent="0.25">
      <c r="A308" s="28" t="str">
        <f>IF(E308&lt;&gt;"",1+MAX($A$8:A307),"")</f>
        <v/>
      </c>
    </row>
    <row r="309" spans="1:1" x14ac:dyDescent="0.25">
      <c r="A309" s="28" t="str">
        <f>IF(E309&lt;&gt;"",1+MAX($A$8:A308),"")</f>
        <v/>
      </c>
    </row>
    <row r="310" spans="1:1" x14ac:dyDescent="0.25">
      <c r="A310" s="28" t="str">
        <f>IF(E310&lt;&gt;"",1+MAX($A$8:A309),"")</f>
        <v/>
      </c>
    </row>
    <row r="311" spans="1:1" x14ac:dyDescent="0.25">
      <c r="A311" s="28" t="str">
        <f>IF(E311&lt;&gt;"",1+MAX($A$8:A310),"")</f>
        <v/>
      </c>
    </row>
    <row r="312" spans="1:1" x14ac:dyDescent="0.25">
      <c r="A312" s="28" t="str">
        <f>IF(E312&lt;&gt;"",1+MAX($A$8:A311),"")</f>
        <v/>
      </c>
    </row>
    <row r="313" spans="1:1" x14ac:dyDescent="0.25">
      <c r="A313" s="28" t="str">
        <f>IF(E313&lt;&gt;"",1+MAX($A$8:A312),"")</f>
        <v/>
      </c>
    </row>
    <row r="314" spans="1:1" x14ac:dyDescent="0.25">
      <c r="A314" s="28" t="str">
        <f>IF(E314&lt;&gt;"",1+MAX($A$8:A313),"")</f>
        <v/>
      </c>
    </row>
    <row r="315" spans="1:1" x14ac:dyDescent="0.25">
      <c r="A315" s="28" t="str">
        <f>IF(E315&lt;&gt;"",1+MAX($A$8:A314),"")</f>
        <v/>
      </c>
    </row>
    <row r="316" spans="1:1" x14ac:dyDescent="0.25">
      <c r="A316" s="28" t="str">
        <f>IF(E316&lt;&gt;"",1+MAX($A$8:A315),"")</f>
        <v/>
      </c>
    </row>
    <row r="317" spans="1:1" x14ac:dyDescent="0.25">
      <c r="A317" s="28" t="str">
        <f>IF(E317&lt;&gt;"",1+MAX($A$8:A316),"")</f>
        <v/>
      </c>
    </row>
    <row r="318" spans="1:1" x14ac:dyDescent="0.25">
      <c r="A318" s="28" t="str">
        <f>IF(E318&lt;&gt;"",1+MAX($A$8:A317),"")</f>
        <v/>
      </c>
    </row>
    <row r="319" spans="1:1" x14ac:dyDescent="0.25">
      <c r="A319" s="28" t="str">
        <f>IF(E319&lt;&gt;"",1+MAX($A$8:A318),"")</f>
        <v/>
      </c>
    </row>
    <row r="320" spans="1:1" x14ac:dyDescent="0.25">
      <c r="A320" s="28" t="str">
        <f>IF(E320&lt;&gt;"",1+MAX($A$8:A319),"")</f>
        <v/>
      </c>
    </row>
    <row r="321" spans="1:1" x14ac:dyDescent="0.25">
      <c r="A321" s="28" t="str">
        <f>IF(E321&lt;&gt;"",1+MAX($A$8:A320),"")</f>
        <v/>
      </c>
    </row>
    <row r="322" spans="1:1" x14ac:dyDescent="0.25">
      <c r="A322" s="28" t="str">
        <f>IF(E322&lt;&gt;"",1+MAX($A$8:A321),"")</f>
        <v/>
      </c>
    </row>
    <row r="323" spans="1:1" x14ac:dyDescent="0.25">
      <c r="A323" s="28" t="str">
        <f>IF(E323&lt;&gt;"",1+MAX($A$8:A322),"")</f>
        <v/>
      </c>
    </row>
    <row r="324" spans="1:1" x14ac:dyDescent="0.25">
      <c r="A324" s="28" t="str">
        <f>IF(E324&lt;&gt;"",1+MAX($A$8:A323),"")</f>
        <v/>
      </c>
    </row>
    <row r="325" spans="1:1" x14ac:dyDescent="0.25">
      <c r="A325" s="28" t="str">
        <f>IF(E325&lt;&gt;"",1+MAX($A$8:A324),"")</f>
        <v/>
      </c>
    </row>
    <row r="326" spans="1:1" x14ac:dyDescent="0.25">
      <c r="A326" s="28" t="str">
        <f>IF(E326&lt;&gt;"",1+MAX($A$8:A325),"")</f>
        <v/>
      </c>
    </row>
    <row r="327" spans="1:1" x14ac:dyDescent="0.25">
      <c r="A327" s="28" t="str">
        <f>IF(E327&lt;&gt;"",1+MAX($A$8:A326),"")</f>
        <v/>
      </c>
    </row>
    <row r="328" spans="1:1" x14ac:dyDescent="0.25">
      <c r="A328" s="28" t="str">
        <f>IF(E328&lt;&gt;"",1+MAX($A$8:A327),"")</f>
        <v/>
      </c>
    </row>
    <row r="329" spans="1:1" x14ac:dyDescent="0.25">
      <c r="A329" s="28" t="str">
        <f>IF(E329&lt;&gt;"",1+MAX($A$8:A328),"")</f>
        <v/>
      </c>
    </row>
    <row r="330" spans="1:1" x14ac:dyDescent="0.25">
      <c r="A330" s="28" t="str">
        <f>IF(E330&lt;&gt;"",1+MAX($A$8:A329),"")</f>
        <v/>
      </c>
    </row>
    <row r="331" spans="1:1" x14ac:dyDescent="0.25">
      <c r="A331" s="28" t="str">
        <f>IF(E331&lt;&gt;"",1+MAX($A$8:A330),"")</f>
        <v/>
      </c>
    </row>
    <row r="332" spans="1:1" x14ac:dyDescent="0.25">
      <c r="A332" s="28" t="str">
        <f>IF(E332&lt;&gt;"",1+MAX($A$8:A331),"")</f>
        <v/>
      </c>
    </row>
    <row r="333" spans="1:1" x14ac:dyDescent="0.25">
      <c r="A333" s="28" t="str">
        <f>IF(E333&lt;&gt;"",1+MAX($A$8:A332),"")</f>
        <v/>
      </c>
    </row>
    <row r="334" spans="1:1" x14ac:dyDescent="0.25">
      <c r="A334" s="28" t="str">
        <f>IF(E334&lt;&gt;"",1+MAX($A$8:A333),"")</f>
        <v/>
      </c>
    </row>
    <row r="335" spans="1:1" x14ac:dyDescent="0.25">
      <c r="A335" s="28" t="str">
        <f>IF(E335&lt;&gt;"",1+MAX($A$8:A334),"")</f>
        <v/>
      </c>
    </row>
    <row r="336" spans="1:1" x14ac:dyDescent="0.25">
      <c r="A336" s="28" t="str">
        <f>IF(E336&lt;&gt;"",1+MAX($A$8:A335),"")</f>
        <v/>
      </c>
    </row>
    <row r="337" spans="1:1" x14ac:dyDescent="0.25">
      <c r="A337" s="28" t="str">
        <f>IF(E337&lt;&gt;"",1+MAX($A$8:A336),"")</f>
        <v/>
      </c>
    </row>
    <row r="338" spans="1:1" x14ac:dyDescent="0.25">
      <c r="A338" s="28" t="str">
        <f>IF(E338&lt;&gt;"",1+MAX($A$8:A337),"")</f>
        <v/>
      </c>
    </row>
    <row r="339" spans="1:1" x14ac:dyDescent="0.25">
      <c r="A339" s="28" t="str">
        <f>IF(E339&lt;&gt;"",1+MAX($A$8:A338),"")</f>
        <v/>
      </c>
    </row>
    <row r="340" spans="1:1" x14ac:dyDescent="0.25">
      <c r="A340" s="28" t="str">
        <f>IF(E340&lt;&gt;"",1+MAX($A$8:A339),"")</f>
        <v/>
      </c>
    </row>
    <row r="341" spans="1:1" x14ac:dyDescent="0.25">
      <c r="A341" s="28" t="str">
        <f>IF(E341&lt;&gt;"",1+MAX($A$8:A340),"")</f>
        <v/>
      </c>
    </row>
    <row r="342" spans="1:1" x14ac:dyDescent="0.25">
      <c r="A342" s="28" t="str">
        <f>IF(E342&lt;&gt;"",1+MAX($A$8:A341),"")</f>
        <v/>
      </c>
    </row>
    <row r="343" spans="1:1" x14ac:dyDescent="0.25">
      <c r="A343" s="28" t="str">
        <f>IF(E343&lt;&gt;"",1+MAX($A$8:A342),"")</f>
        <v/>
      </c>
    </row>
    <row r="344" spans="1:1" x14ac:dyDescent="0.25">
      <c r="A344" s="28" t="str">
        <f>IF(E344&lt;&gt;"",1+MAX($A$8:A343),"")</f>
        <v/>
      </c>
    </row>
    <row r="345" spans="1:1" x14ac:dyDescent="0.25">
      <c r="A345" s="28" t="str">
        <f>IF(E345&lt;&gt;"",1+MAX($A$8:A344),"")</f>
        <v/>
      </c>
    </row>
    <row r="346" spans="1:1" x14ac:dyDescent="0.25">
      <c r="A346" s="28" t="str">
        <f>IF(E346&lt;&gt;"",1+MAX($A$8:A345),"")</f>
        <v/>
      </c>
    </row>
    <row r="347" spans="1:1" x14ac:dyDescent="0.25">
      <c r="A347" s="28" t="str">
        <f>IF(E347&lt;&gt;"",1+MAX($A$8:A346),"")</f>
        <v/>
      </c>
    </row>
    <row r="348" spans="1:1" x14ac:dyDescent="0.25">
      <c r="A348" s="28" t="str">
        <f>IF(E348&lt;&gt;"",1+MAX($A$8:A347),"")</f>
        <v/>
      </c>
    </row>
    <row r="349" spans="1:1" x14ac:dyDescent="0.25">
      <c r="A349" s="28" t="str">
        <f>IF(E349&lt;&gt;"",1+MAX($A$8:A348),"")</f>
        <v/>
      </c>
    </row>
    <row r="350" spans="1:1" x14ac:dyDescent="0.25">
      <c r="A350" s="28" t="str">
        <f>IF(E350&lt;&gt;"",1+MAX($A$8:A349),"")</f>
        <v/>
      </c>
    </row>
    <row r="351" spans="1:1" x14ac:dyDescent="0.25">
      <c r="A351" s="28" t="str">
        <f>IF(E351&lt;&gt;"",1+MAX($A$8:A350),"")</f>
        <v/>
      </c>
    </row>
    <row r="352" spans="1:1" x14ac:dyDescent="0.25">
      <c r="A352" s="28" t="str">
        <f>IF(E352&lt;&gt;"",1+MAX($A$8:A351),"")</f>
        <v/>
      </c>
    </row>
    <row r="353" spans="1:1" x14ac:dyDescent="0.25">
      <c r="A353" s="28" t="str">
        <f>IF(E353&lt;&gt;"",1+MAX($A$8:A352),"")</f>
        <v/>
      </c>
    </row>
    <row r="354" spans="1:1" x14ac:dyDescent="0.25">
      <c r="A354" s="28" t="str">
        <f>IF(E354&lt;&gt;"",1+MAX($A$8:A353),"")</f>
        <v/>
      </c>
    </row>
    <row r="355" spans="1:1" x14ac:dyDescent="0.25">
      <c r="A355" s="28" t="str">
        <f>IF(E355&lt;&gt;"",1+MAX($A$8:A354),"")</f>
        <v/>
      </c>
    </row>
    <row r="356" spans="1:1" x14ac:dyDescent="0.25">
      <c r="A356" s="28" t="str">
        <f>IF(E356&lt;&gt;"",1+MAX($A$8:A355),"")</f>
        <v/>
      </c>
    </row>
    <row r="357" spans="1:1" x14ac:dyDescent="0.25">
      <c r="A357" s="28" t="str">
        <f>IF(E357&lt;&gt;"",1+MAX($A$8:A356),"")</f>
        <v/>
      </c>
    </row>
    <row r="358" spans="1:1" x14ac:dyDescent="0.25">
      <c r="A358" s="28" t="str">
        <f>IF(E358&lt;&gt;"",1+MAX($A$8:A357),"")</f>
        <v/>
      </c>
    </row>
    <row r="359" spans="1:1" x14ac:dyDescent="0.25">
      <c r="A359" s="28" t="str">
        <f>IF(E359&lt;&gt;"",1+MAX($A$8:A358),"")</f>
        <v/>
      </c>
    </row>
    <row r="360" spans="1:1" x14ac:dyDescent="0.25">
      <c r="A360" s="28" t="str">
        <f>IF(E360&lt;&gt;"",1+MAX($A$8:A359),"")</f>
        <v/>
      </c>
    </row>
    <row r="361" spans="1:1" x14ac:dyDescent="0.25">
      <c r="A361" s="28" t="str">
        <f>IF(E361&lt;&gt;"",1+MAX($A$8:A360),"")</f>
        <v/>
      </c>
    </row>
    <row r="362" spans="1:1" x14ac:dyDescent="0.25">
      <c r="A362" s="28" t="str">
        <f>IF(E362&lt;&gt;"",1+MAX($A$8:A361),"")</f>
        <v/>
      </c>
    </row>
    <row r="363" spans="1:1" x14ac:dyDescent="0.25">
      <c r="A363" s="28" t="str">
        <f>IF(E363&lt;&gt;"",1+MAX($A$8:A362),"")</f>
        <v/>
      </c>
    </row>
    <row r="364" spans="1:1" x14ac:dyDescent="0.25">
      <c r="A364" s="28" t="str">
        <f>IF(E364&lt;&gt;"",1+MAX($A$8:A363),"")</f>
        <v/>
      </c>
    </row>
    <row r="365" spans="1:1" x14ac:dyDescent="0.25">
      <c r="A365" s="28" t="str">
        <f>IF(E365&lt;&gt;"",1+MAX($A$8:A364),"")</f>
        <v/>
      </c>
    </row>
    <row r="366" spans="1:1" x14ac:dyDescent="0.25">
      <c r="A366" s="28" t="str">
        <f>IF(E366&lt;&gt;"",1+MAX($A$8:A365),"")</f>
        <v/>
      </c>
    </row>
    <row r="367" spans="1:1" x14ac:dyDescent="0.25">
      <c r="A367" s="28" t="str">
        <f>IF(E367&lt;&gt;"",1+MAX($A$8:A366),"")</f>
        <v/>
      </c>
    </row>
    <row r="368" spans="1:1" x14ac:dyDescent="0.25">
      <c r="A368" s="28" t="str">
        <f>IF(E368&lt;&gt;"",1+MAX($A$8:A367),"")</f>
        <v/>
      </c>
    </row>
    <row r="369" spans="1:1" x14ac:dyDescent="0.25">
      <c r="A369" s="28" t="str">
        <f>IF(E369&lt;&gt;"",1+MAX($A$8:A368),"")</f>
        <v/>
      </c>
    </row>
    <row r="370" spans="1:1" x14ac:dyDescent="0.25">
      <c r="A370" s="28" t="str">
        <f>IF(E370&lt;&gt;"",1+MAX($A$8:A369),"")</f>
        <v/>
      </c>
    </row>
    <row r="371" spans="1:1" x14ac:dyDescent="0.25">
      <c r="A371" s="28" t="str">
        <f>IF(E371&lt;&gt;"",1+MAX($A$8:A370),"")</f>
        <v/>
      </c>
    </row>
    <row r="372" spans="1:1" x14ac:dyDescent="0.25">
      <c r="A372" s="28" t="str">
        <f>IF(E372&lt;&gt;"",1+MAX($A$8:A371),"")</f>
        <v/>
      </c>
    </row>
    <row r="373" spans="1:1" x14ac:dyDescent="0.25">
      <c r="A373" s="28" t="str">
        <f>IF(E373&lt;&gt;"",1+MAX($A$8:A372),"")</f>
        <v/>
      </c>
    </row>
    <row r="374" spans="1:1" x14ac:dyDescent="0.25">
      <c r="A374" s="28" t="str">
        <f>IF(E374&lt;&gt;"",1+MAX($A$8:A373),"")</f>
        <v/>
      </c>
    </row>
    <row r="375" spans="1:1" x14ac:dyDescent="0.25">
      <c r="A375" s="28" t="str">
        <f>IF(E375&lt;&gt;"",1+MAX($A$8:A374),"")</f>
        <v/>
      </c>
    </row>
    <row r="376" spans="1:1" x14ac:dyDescent="0.25">
      <c r="A376" s="28" t="str">
        <f>IF(E376&lt;&gt;"",1+MAX($A$8:A375),"")</f>
        <v/>
      </c>
    </row>
    <row r="377" spans="1:1" x14ac:dyDescent="0.25">
      <c r="A377" s="28" t="str">
        <f>IF(E377&lt;&gt;"",1+MAX($A$8:A376),"")</f>
        <v/>
      </c>
    </row>
    <row r="378" spans="1:1" x14ac:dyDescent="0.25">
      <c r="A378" s="28" t="str">
        <f>IF(E378&lt;&gt;"",1+MAX($A$8:A377),"")</f>
        <v/>
      </c>
    </row>
    <row r="379" spans="1:1" x14ac:dyDescent="0.25">
      <c r="A379" s="28" t="str">
        <f>IF(E379&lt;&gt;"",1+MAX($A$8:A378),"")</f>
        <v/>
      </c>
    </row>
    <row r="380" spans="1:1" x14ac:dyDescent="0.25">
      <c r="A380" s="28" t="str">
        <f>IF(E380&lt;&gt;"",1+MAX($A$8:A379),"")</f>
        <v/>
      </c>
    </row>
    <row r="381" spans="1:1" x14ac:dyDescent="0.25">
      <c r="A381" s="28" t="str">
        <f>IF(E381&lt;&gt;"",1+MAX($A$8:A380),"")</f>
        <v/>
      </c>
    </row>
    <row r="382" spans="1:1" x14ac:dyDescent="0.25">
      <c r="A382" s="28" t="str">
        <f>IF(E382&lt;&gt;"",1+MAX($A$8:A381),"")</f>
        <v/>
      </c>
    </row>
    <row r="383" spans="1:1" x14ac:dyDescent="0.25">
      <c r="A383" s="28" t="str">
        <f>IF(E383&lt;&gt;"",1+MAX($A$8:A382),"")</f>
        <v/>
      </c>
    </row>
    <row r="384" spans="1:1" x14ac:dyDescent="0.25">
      <c r="A384" s="28" t="str">
        <f>IF(E384&lt;&gt;"",1+MAX($A$8:A383),"")</f>
        <v/>
      </c>
    </row>
  </sheetData>
  <mergeCells count="15">
    <mergeCell ref="A8:I8"/>
    <mergeCell ref="A1:J1"/>
    <mergeCell ref="A25:I25"/>
    <mergeCell ref="B3:B4"/>
    <mergeCell ref="A64:I64"/>
    <mergeCell ref="A20:I20"/>
    <mergeCell ref="A42:I42"/>
    <mergeCell ref="A190:I190"/>
    <mergeCell ref="A199:I199"/>
    <mergeCell ref="A71:I71"/>
    <mergeCell ref="A82:I82"/>
    <mergeCell ref="A127:I127"/>
    <mergeCell ref="A171:I171"/>
    <mergeCell ref="A174:I174"/>
    <mergeCell ref="A105:I10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Moosa  Sutan</cp:lastModifiedBy>
  <dcterms:created xsi:type="dcterms:W3CDTF">2018-05-17T19:16:00Z</dcterms:created>
  <dcterms:modified xsi:type="dcterms:W3CDTF">2019-07-31T19:01:18Z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